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9 сессия\9-1_Исполнение бюджета 2025\"/>
    </mc:Choice>
  </mc:AlternateContent>
  <bookViews>
    <workbookView xWindow="0" yWindow="0" windowWidth="28800" windowHeight="12345"/>
  </bookViews>
  <sheets>
    <sheet name="PP" sheetId="9" r:id="rId1"/>
  </sheets>
  <definedNames>
    <definedName name="_xlnm.Print_Titles" localSheetId="0">PP!$9:$9</definedName>
    <definedName name="_xlnm.Print_Area" localSheetId="0">PP!$A$1:$F$158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6" i="9" l="1"/>
  <c r="E144" i="9"/>
  <c r="D144" i="9"/>
  <c r="D133" i="9" s="1"/>
  <c r="E106" i="9"/>
  <c r="D106" i="9"/>
  <c r="E78" i="9"/>
  <c r="D78" i="9"/>
  <c r="E77" i="9"/>
  <c r="D77" i="9"/>
  <c r="E51" i="9"/>
  <c r="D51" i="9"/>
  <c r="E45" i="9"/>
  <c r="E35" i="9"/>
  <c r="D35" i="9"/>
  <c r="E28" i="9"/>
  <c r="D28" i="9"/>
  <c r="E21" i="9"/>
  <c r="D21" i="9"/>
  <c r="E18" i="9"/>
  <c r="E16" i="9" s="1"/>
  <c r="D16" i="9"/>
  <c r="E133" i="9" l="1"/>
  <c r="F78" i="9"/>
  <c r="D11" i="9"/>
  <c r="D26" i="9"/>
  <c r="D25" i="9" s="1"/>
  <c r="E55" i="9"/>
  <c r="E50" i="9" s="1"/>
  <c r="E49" i="9" s="1"/>
  <c r="E11" i="9"/>
  <c r="E26" i="9"/>
  <c r="F133" i="9"/>
  <c r="E25" i="9"/>
  <c r="E10" i="9" s="1"/>
  <c r="D55" i="9"/>
  <c r="D50" i="9"/>
  <c r="D49" i="9" s="1"/>
  <c r="D10" i="9" l="1"/>
  <c r="D152" i="9" s="1"/>
  <c r="E152" i="9"/>
</calcChain>
</file>

<file path=xl/sharedStrings.xml><?xml version="1.0" encoding="utf-8"?>
<sst xmlns="http://schemas.openxmlformats.org/spreadsheetml/2006/main" count="598" uniqueCount="300">
  <si>
    <t>sysuser</t>
  </si>
  <si>
    <t>Дата с</t>
  </si>
  <si>
    <t/>
  </si>
  <si>
    <t>НАЛОГОВЫЕ И НЕНАЛОГОВЫЕ ДОХОДЫ</t>
  </si>
  <si>
    <t>10000000000000000</t>
  </si>
  <si>
    <t>1</t>
  </si>
  <si>
    <t>НАЛОГОВЫЕ ДОХОДЫ</t>
  </si>
  <si>
    <t>2</t>
  </si>
  <si>
    <t>Налоги на прибыль, доходы</t>
  </si>
  <si>
    <t>10100000000000000</t>
  </si>
  <si>
    <t>182</t>
  </si>
  <si>
    <t>Налог на доходы физических лиц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</si>
  <si>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</si>
  <si>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</si>
  <si>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</si>
  <si>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</si>
  <si>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</si>
  <si>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</si>
  <si>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</si>
  <si>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</si>
  <si>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</si>
  <si>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</si>
  <si>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</si>
  <si>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</si>
  <si>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</si>
  <si>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</si>
  <si>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</si>
  <si>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</si>
  <si>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</si>
  <si>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</si>
  <si>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</si>
  <si>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</si>
  <si>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</si>
  <si>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</si>
  <si>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</si>
  <si>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</si>
  <si>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</si>
  <si>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</si>
  <si>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909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</si>
  <si>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</si>
  <si>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</si>
  <si>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</si>
  <si>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</si>
  <si>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</si>
  <si>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</si>
  <si>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</si>
  <si>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</si>
  <si>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11105034040000120</t>
  </si>
  <si>
    <t>952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</si>
  <si>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</si>
  <si>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</si>
  <si>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</si>
  <si>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</si>
  <si>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</si>
  <si>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</si>
  <si>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</si>
  <si>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</si>
  <si>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</si>
  <si>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</si>
  <si>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</si>
  <si>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</si>
  <si>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</si>
  <si>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</si>
  <si>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</si>
  <si>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</si>
  <si>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902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</si>
  <si>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право заключения договора о комплексном развитии территории)</t>
  </si>
  <si>
    <t>11109044040007120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</si>
  <si>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</si>
  <si>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</si>
  <si>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</si>
  <si>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</si>
  <si>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</si>
  <si>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</si>
  <si>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</si>
  <si>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</si>
  <si>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</si>
  <si>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</si>
  <si>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</si>
  <si>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</si>
  <si>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</si>
  <si>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</si>
  <si>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</si>
  <si>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</si>
  <si>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</si>
  <si>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</si>
  <si>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</si>
  <si>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</si>
  <si>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903</t>
  </si>
  <si>
    <t>Дотации бюджетам городских округов на выравнивание бюджетной обеспеченности из бюджета субъекта Российской Федерации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</si>
  <si>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</si>
  <si>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</si>
  <si>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</si>
  <si>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</si>
  <si>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</si>
  <si>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</si>
  <si>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</si>
  <si>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 (на расселение непригодного для проживания жилищного фонда в рамках регионального проекта "Жилье")</t>
  </si>
  <si>
    <t>20220299040001150</t>
  </si>
  <si>
    <t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 (на расселение непригодного для проживания жилищного фонда в рамках регионального проекта "Жилье")</t>
  </si>
  <si>
    <t>20220302040001150</t>
  </si>
  <si>
    <t>908</t>
  </si>
  <si>
    <t>Субсидии бюджетам городских округов на государственную поддержку организаций, входящих в систему спортивной подготовки</t>
  </si>
  <si>
    <t>20225081040000150</t>
  </si>
  <si>
    <t>Субсидии бюджетам городских округов на реализацию мероприятий по модернизации коммунальной инфраструктуры</t>
  </si>
  <si>
    <t>20225154040000150</t>
  </si>
  <si>
    <t>907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</si>
  <si>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</si>
  <si>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</si>
  <si>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</si>
  <si>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</si>
  <si>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953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</si>
  <si>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</si>
  <si>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20225424040000150</t>
  </si>
  <si>
    <t>905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</si>
  <si>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</si>
  <si>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20225466040000150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</si>
  <si>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</si>
  <si>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20225467040000150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</si>
  <si>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</si>
  <si>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</si>
  <si>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</si>
  <si>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</si>
  <si>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</si>
  <si>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</si>
  <si>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поддержку отрасли культуры (государственная поддержка лучших сельских учреждений культуры и лучших работников сельских учреждений культуры)</t>
  </si>
  <si>
    <t>20225519040005150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</si>
  <si>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</si>
  <si>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20225527040091150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</si>
  <si>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</si>
  <si>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</si>
  <si>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</si>
  <si>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</si>
  <si>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</si>
  <si>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</si>
  <si>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</si>
  <si>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</si>
  <si>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</si>
  <si>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20225559040000150</t>
  </si>
  <si>
    <t>954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</si>
  <si>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</si>
  <si>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20225576040002150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</si>
  <si>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</si>
  <si>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</si>
  <si>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</si>
  <si>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</si>
  <si>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Субсидии на ремонт улично-дорожной сети</t>
  </si>
  <si>
    <t>20229999040001150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</si>
  <si>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</si>
  <si>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20229999040002150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</si>
  <si>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</si>
  <si>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</si>
  <si>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</si>
  <si>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</si>
  <si>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</si>
  <si>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</si>
  <si>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</si>
  <si>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20229999040017150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</si>
  <si>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</si>
  <si>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</si>
  <si>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</si>
  <si>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</si>
  <si>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повышение квалификации школьных команд общеобразовательных организаций</t>
  </si>
  <si>
    <t>20229999040025150</t>
  </si>
  <si>
    <t>Субсидии на обеспечение антитеррористической защиты отремонтированных зданий общеобразовательных организаций</t>
  </si>
  <si>
    <t>20229999040026150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</si>
  <si>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</si>
  <si>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</si>
  <si>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</si>
  <si>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</si>
  <si>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</si>
  <si>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</si>
  <si>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</si>
  <si>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</si>
  <si>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</si>
  <si>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</si>
  <si>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</si>
  <si>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</si>
  <si>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</si>
  <si>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</si>
  <si>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</si>
  <si>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</si>
  <si>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</si>
  <si>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20229999040052150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</si>
  <si>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</si>
  <si>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</si>
  <si>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</si>
  <si>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</si>
  <si>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</si>
  <si>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</si>
  <si>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</si>
  <si>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</si>
  <si>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</si>
  <si>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</si>
  <si>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</si>
  <si>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</si>
  <si>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</si>
  <si>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</si>
  <si>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</si>
  <si>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</si>
  <si>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</si>
  <si>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</si>
  <si>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</si>
  <si>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</si>
  <si>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</si>
  <si>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</si>
  <si>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</si>
  <si>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</si>
  <si>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</si>
  <si>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</si>
  <si>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</si>
  <si>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</si>
  <si>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</si>
  <si>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</si>
  <si>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</si>
  <si>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</si>
  <si>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</si>
  <si>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</si>
  <si>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</si>
  <si>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</si>
  <si>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</si>
  <si>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</si>
  <si>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</si>
  <si>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</si>
  <si>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</si>
  <si>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20230024040240150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</si>
  <si>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</si>
  <si>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</si>
  <si>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</si>
  <si>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</si>
  <si>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</si>
  <si>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</si>
  <si>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</si>
  <si>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</si>
  <si>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</si>
  <si>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</si>
  <si>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</si>
  <si>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</si>
  <si>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</si>
  <si>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</si>
  <si>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</si>
  <si>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</si>
  <si>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</si>
  <si>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20245050040000150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</si>
  <si>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</si>
  <si>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</si>
  <si>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</si>
  <si>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20249999040015150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</si>
  <si>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</si>
  <si>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</si>
  <si>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</si>
  <si>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</si>
  <si>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</si>
  <si>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</si>
  <si>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</si>
  <si>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</si>
  <si>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</si>
  <si>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</si>
  <si>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</si>
  <si>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20249999040040150</t>
  </si>
  <si>
    <t>Прочие межбюджетные трансферты на поощрение муниципальных управленческих команд</t>
  </si>
  <si>
    <t>20249999040045150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</si>
  <si>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</si>
  <si>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</si>
  <si>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</si>
  <si>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</si>
  <si>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</si>
  <si>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</si>
  <si>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</si>
  <si>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</si>
  <si>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</si>
  <si>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</si>
  <si>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</si>
  <si>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</si>
  <si>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</si>
  <si>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5</t>
  </si>
  <si>
    <t>6</t>
  </si>
  <si>
    <t>2000004230</t>
  </si>
  <si>
    <t>Наименование</t>
  </si>
  <si>
    <t>Код_x000D_
главного_x000D_
админи-_x000D_
стратора</t>
  </si>
  <si>
    <t>Код классификации доходов</t>
  </si>
  <si>
    <t>Утверждено</t>
  </si>
  <si>
    <t>Исполнено</t>
  </si>
  <si>
    <t>4</t>
  </si>
  <si>
    <t>Арендная плата за землю - всего</t>
  </si>
  <si>
    <t>2000000181</t>
  </si>
  <si>
    <t>24.12.2024</t>
  </si>
  <si>
    <t>31.12.2025</t>
  </si>
  <si>
    <t>(тыс.руб.)</t>
  </si>
  <si>
    <t>(%)</t>
  </si>
  <si>
    <t>Прочие субсидии бюджетам городских округов</t>
  </si>
  <si>
    <t>20229999040000150</t>
  </si>
  <si>
    <t>ОТЧЕТ
 о доходах бюджета ЗАТО Северск за 2025 год</t>
  </si>
  <si>
    <t>Процент исполнения</t>
  </si>
  <si>
    <t>Чеснокова Елена Викторовна</t>
  </si>
  <si>
    <t>77 23 83</t>
  </si>
  <si>
    <t xml:space="preserve">            к Решению Думы ЗАТО Северск</t>
  </si>
  <si>
    <t xml:space="preserve">            Приложение 2</t>
  </si>
  <si>
    <t>30.04.2026</t>
  </si>
  <si>
    <r>
      <t xml:space="preserve">            от__</t>
    </r>
    <r>
      <rPr>
        <u/>
        <sz val="12"/>
        <rFont val="Times New Roman"/>
        <family val="1"/>
        <charset val="204"/>
      </rPr>
      <t>30.04.2026</t>
    </r>
    <r>
      <rPr>
        <sz val="12"/>
        <rFont val="Times New Roman"/>
        <family val="1"/>
        <charset val="204"/>
      </rPr>
      <t>__ №__</t>
    </r>
    <r>
      <rPr>
        <u/>
        <sz val="12"/>
        <rFont val="Times New Roman"/>
        <family val="1"/>
        <charset val="204"/>
      </rPr>
      <t>9/1</t>
    </r>
    <r>
      <rPr>
        <sz val="12"/>
        <rFont val="Times New Roman"/>
        <family val="1"/>
        <charset val="204"/>
      </rPr>
      <t>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</si>
</sst>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2" fillId="0" borderId="0" xfId="0" applyNumberFormat="1" applyFont="1"/>
    <xf numFmtId="0" fontId="1" fillId="0" borderId="0" xfId="0" applyFont="1"/>
    <xf numFmtId="49" fontId="1" fillId="0" borderId="3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158"/>
  <sheetViews>
    <sheetView tabSelected="1" view="pageBreakPreview" zoomScaleNormal="100" zoomScaleSheetLayoutView="100" workbookViewId="0">
      <selection activeCell="C4" sqref="C4"/>
    </sheetView>
  </sheetViews>
  <sheetFormatPr defaultColWidth="9" defaultRowHeight="15.75" x14ac:dyDescent="0.25"/>
  <cols>
    <col min="1" max="1" width="70.7109375" style="2" customWidth="1"/>
    <col min="2" max="2" width="12.5703125" style="2" customWidth="1"/>
    <col min="3" max="3" width="20.28515625" style="2" bestFit="1" customWidth="1"/>
    <col min="4" max="5" width="13.140625" style="1" bestFit="1" customWidth="1"/>
    <col min="6" max="6" width="13.42578125" style="1" customWidth="1"/>
    <col min="7" max="7" width="6.42578125" style="1" customWidth="1"/>
    <col min="8" max="25" width="9" style="1"/>
    <col min="26" max="16384" width="9" style="13"/>
  </cols>
  <sheetData>
    <row r="1" spans="1:8" x14ac:dyDescent="0.25">
      <c r="A1" s="12" t="s">
        <v>285</v>
      </c>
      <c r="B1" s="12" t="s">
        <v>0</v>
      </c>
      <c r="C1" s="12" t="s">
        <v>277</v>
      </c>
      <c r="D1" s="1" t="s">
        <v>297</v>
      </c>
    </row>
    <row r="2" spans="1:8" ht="17.25" customHeight="1" x14ac:dyDescent="0.25">
      <c r="A2" s="12" t="s">
        <v>287</v>
      </c>
      <c r="B2" s="12" t="s">
        <v>1</v>
      </c>
      <c r="C2" s="12" t="s">
        <v>286</v>
      </c>
      <c r="D2" s="1" t="s">
        <v>296</v>
      </c>
    </row>
    <row r="3" spans="1:8" x14ac:dyDescent="0.25">
      <c r="D3" s="1" t="s">
        <v>299</v>
      </c>
    </row>
    <row r="5" spans="1:8" ht="36.75" customHeight="1" x14ac:dyDescent="0.25">
      <c r="A5" s="16" t="s">
        <v>292</v>
      </c>
      <c r="B5" s="16"/>
      <c r="C5" s="16"/>
      <c r="D5" s="16"/>
      <c r="E5" s="16"/>
      <c r="F5" s="16"/>
    </row>
    <row r="7" spans="1:8" ht="48" customHeight="1" x14ac:dyDescent="0.25">
      <c r="A7" s="17" t="s">
        <v>278</v>
      </c>
      <c r="B7" s="17" t="s">
        <v>279</v>
      </c>
      <c r="C7" s="17" t="s">
        <v>280</v>
      </c>
      <c r="D7" s="6" t="s">
        <v>281</v>
      </c>
      <c r="E7" s="6" t="s">
        <v>282</v>
      </c>
      <c r="F7" s="5" t="s">
        <v>293</v>
      </c>
    </row>
    <row r="8" spans="1:8" x14ac:dyDescent="0.25">
      <c r="A8" s="18"/>
      <c r="B8" s="18"/>
      <c r="C8" s="18"/>
      <c r="D8" s="19" t="s">
        <v>288</v>
      </c>
      <c r="E8" s="20"/>
      <c r="F8" s="5" t="s">
        <v>289</v>
      </c>
    </row>
    <row r="9" spans="1:8" x14ac:dyDescent="0.25">
      <c r="A9" s="7" t="s">
        <v>5</v>
      </c>
      <c r="B9" s="7" t="s">
        <v>7</v>
      </c>
      <c r="C9" s="7" t="s">
        <v>41</v>
      </c>
      <c r="D9" s="8" t="s">
        <v>283</v>
      </c>
      <c r="E9" s="8" t="s">
        <v>275</v>
      </c>
      <c r="F9" s="8" t="s">
        <v>276</v>
      </c>
      <c r="G9" s="3"/>
    </row>
    <row r="10" spans="1:8" ht="31.5" x14ac:dyDescent="0.25">
      <c r="A10" s="14" t="s">
        <v>3</v>
      </c>
      <c r="B10" s="7" t="s">
        <v>2</v>
      </c>
      <c r="C10" s="7" t="s">
        <v>4</v>
      </c>
      <c r="D10" s="9">
        <f>D11+D25</f>
        <v>1972409.72</v>
      </c>
      <c r="E10" s="9">
        <f>E11+E25</f>
        <v>1989194.84</v>
      </c>
      <c r="F10" s="10">
        <v>100.9</v>
      </c>
      <c r="G10" s="4"/>
      <c r="H10" s="1" t="s">
        <v>2</v>
      </c>
    </row>
    <row r="11" spans="1:8" x14ac:dyDescent="0.25">
      <c r="A11" s="14" t="s">
        <v>6</v>
      </c>
      <c r="B11" s="7" t="s">
        <v>2</v>
      </c>
      <c r="C11" s="7" t="s">
        <v>2</v>
      </c>
      <c r="D11" s="9">
        <f>D13+D14+D16+D21+D24</f>
        <v>1786436.03</v>
      </c>
      <c r="E11" s="9">
        <f>E13+E14+E16+E21+E24</f>
        <v>1812740.9100000001</v>
      </c>
      <c r="F11" s="10">
        <v>101.5</v>
      </c>
      <c r="G11" s="4"/>
      <c r="H11" s="1" t="s">
        <v>2</v>
      </c>
    </row>
    <row r="12" spans="1:8" ht="31.5" x14ac:dyDescent="0.25">
      <c r="A12" s="14" t="s">
        <v>8</v>
      </c>
      <c r="B12" s="7" t="s">
        <v>2</v>
      </c>
      <c r="C12" s="7" t="s">
        <v>9</v>
      </c>
      <c r="D12" s="9">
        <v>1342026.07</v>
      </c>
      <c r="E12" s="9">
        <v>1373668.35</v>
      </c>
      <c r="F12" s="10">
        <v>102.4</v>
      </c>
      <c r="G12" s="4"/>
      <c r="H12" s="1" t="s">
        <v>2</v>
      </c>
    </row>
    <row r="13" spans="1:8" ht="31.5" x14ac:dyDescent="0.25">
      <c r="A13" s="14" t="s">
        <v>11</v>
      </c>
      <c r="B13" s="7" t="s">
        <v>10</v>
      </c>
      <c r="C13" s="7" t="s">
        <v>12</v>
      </c>
      <c r="D13" s="9">
        <v>1342026.07</v>
      </c>
      <c r="E13" s="9">
        <v>1373668.35</v>
      </c>
      <c r="F13" s="10">
        <v>102.4</v>
      </c>
      <c r="G13" s="4"/>
      <c r="H13" s="1" t="s">
        <v>2</v>
      </c>
    </row>
    <row r="14" spans="1:8" ht="31.5" x14ac:dyDescent="0.25">
      <c r="A14" s="14" t="s">
        <v>13</v>
      </c>
      <c r="B14" s="7" t="s">
        <v>2</v>
      </c>
      <c r="C14" s="7" t="s">
        <v>14</v>
      </c>
      <c r="D14" s="9">
        <v>14511.3</v>
      </c>
      <c r="E14" s="9">
        <v>14326.31</v>
      </c>
      <c r="F14" s="10">
        <v>98.7</v>
      </c>
      <c r="G14" s="4"/>
      <c r="H14" s="1" t="s">
        <v>2</v>
      </c>
    </row>
    <row r="15" spans="1:8" ht="31.5" x14ac:dyDescent="0.25">
      <c r="A15" s="14" t="s">
        <v>15</v>
      </c>
      <c r="B15" s="7" t="s">
        <v>10</v>
      </c>
      <c r="C15" s="7" t="s">
        <v>16</v>
      </c>
      <c r="D15" s="9">
        <v>14511.3</v>
      </c>
      <c r="E15" s="9">
        <v>14326.31</v>
      </c>
      <c r="F15" s="10">
        <v>98.7</v>
      </c>
      <c r="G15" s="4"/>
      <c r="H15" s="1" t="s">
        <v>2</v>
      </c>
    </row>
    <row r="16" spans="1:8" ht="31.5" x14ac:dyDescent="0.25">
      <c r="A16" s="14" t="s">
        <v>17</v>
      </c>
      <c r="B16" s="7" t="s">
        <v>2</v>
      </c>
      <c r="C16" s="7" t="s">
        <v>18</v>
      </c>
      <c r="D16" s="9">
        <f>D17+D18+D19+D20</f>
        <v>202389.66</v>
      </c>
      <c r="E16" s="9">
        <f>E17+E18+E19+E20</f>
        <v>191889.67</v>
      </c>
      <c r="F16" s="10">
        <v>94.8</v>
      </c>
      <c r="G16" s="4"/>
      <c r="H16" s="1" t="s">
        <v>2</v>
      </c>
    </row>
    <row r="17" spans="1:8" ht="31.5" x14ac:dyDescent="0.25">
      <c r="A17" s="14" t="s">
        <v>19</v>
      </c>
      <c r="B17" s="7" t="s">
        <v>10</v>
      </c>
      <c r="C17" s="7" t="s">
        <v>20</v>
      </c>
      <c r="D17" s="9">
        <v>164761.60000000001</v>
      </c>
      <c r="E17" s="9">
        <v>158170.54</v>
      </c>
      <c r="F17" s="10">
        <v>96</v>
      </c>
      <c r="G17" s="4"/>
      <c r="H17" s="1" t="s">
        <v>2</v>
      </c>
    </row>
    <row r="18" spans="1:8" ht="31.5" x14ac:dyDescent="0.25">
      <c r="A18" s="14" t="s">
        <v>21</v>
      </c>
      <c r="B18" s="7" t="s">
        <v>10</v>
      </c>
      <c r="C18" s="7" t="s">
        <v>22</v>
      </c>
      <c r="D18" s="9">
        <v>30</v>
      </c>
      <c r="E18" s="9">
        <f>53.77-0.01</f>
        <v>53.760000000000005</v>
      </c>
      <c r="F18" s="10">
        <v>179.2</v>
      </c>
      <c r="G18" s="4"/>
      <c r="H18" s="1" t="s">
        <v>2</v>
      </c>
    </row>
    <row r="19" spans="1:8" ht="31.5" x14ac:dyDescent="0.25">
      <c r="A19" s="14" t="s">
        <v>23</v>
      </c>
      <c r="B19" s="7" t="s">
        <v>10</v>
      </c>
      <c r="C19" s="7" t="s">
        <v>24</v>
      </c>
      <c r="D19" s="9">
        <v>1525.06</v>
      </c>
      <c r="E19" s="9">
        <v>1525.06</v>
      </c>
      <c r="F19" s="10">
        <v>100</v>
      </c>
      <c r="G19" s="4"/>
      <c r="H19" s="1" t="s">
        <v>2</v>
      </c>
    </row>
    <row r="20" spans="1:8" ht="31.5" x14ac:dyDescent="0.25">
      <c r="A20" s="14" t="s">
        <v>25</v>
      </c>
      <c r="B20" s="7" t="s">
        <v>10</v>
      </c>
      <c r="C20" s="7" t="s">
        <v>26</v>
      </c>
      <c r="D20" s="9">
        <v>36073</v>
      </c>
      <c r="E20" s="9">
        <v>32140.31</v>
      </c>
      <c r="F20" s="10">
        <v>89.1</v>
      </c>
      <c r="G20" s="4"/>
      <c r="H20" s="1" t="s">
        <v>2</v>
      </c>
    </row>
    <row r="21" spans="1:8" ht="31.5" x14ac:dyDescent="0.25">
      <c r="A21" s="14" t="s">
        <v>27</v>
      </c>
      <c r="B21" s="7" t="s">
        <v>2</v>
      </c>
      <c r="C21" s="7" t="s">
        <v>28</v>
      </c>
      <c r="D21" s="9">
        <f>D22+D23</f>
        <v>173329</v>
      </c>
      <c r="E21" s="9">
        <f>E22+E23</f>
        <v>177764.58</v>
      </c>
      <c r="F21" s="10">
        <v>102.6</v>
      </c>
      <c r="G21" s="4"/>
      <c r="H21" s="1" t="s">
        <v>2</v>
      </c>
    </row>
    <row r="22" spans="1:8" ht="31.5" x14ac:dyDescent="0.25">
      <c r="A22" s="14" t="s">
        <v>29</v>
      </c>
      <c r="B22" s="7" t="s">
        <v>10</v>
      </c>
      <c r="C22" s="7" t="s">
        <v>30</v>
      </c>
      <c r="D22" s="9">
        <v>60172</v>
      </c>
      <c r="E22" s="9">
        <v>59512.27</v>
      </c>
      <c r="F22" s="10">
        <v>98.9</v>
      </c>
      <c r="G22" s="4"/>
      <c r="H22" s="1" t="s">
        <v>2</v>
      </c>
    </row>
    <row r="23" spans="1:8" ht="31.5" x14ac:dyDescent="0.25">
      <c r="A23" s="14" t="s">
        <v>31</v>
      </c>
      <c r="B23" s="7" t="s">
        <v>10</v>
      </c>
      <c r="C23" s="7" t="s">
        <v>32</v>
      </c>
      <c r="D23" s="9">
        <v>113157</v>
      </c>
      <c r="E23" s="9">
        <v>118252.31</v>
      </c>
      <c r="F23" s="10">
        <v>104.5</v>
      </c>
      <c r="G23" s="4"/>
      <c r="H23" s="1" t="s">
        <v>2</v>
      </c>
    </row>
    <row r="24" spans="1:8" ht="31.5" x14ac:dyDescent="0.25">
      <c r="A24" s="14" t="s">
        <v>33</v>
      </c>
      <c r="B24" s="7" t="s">
        <v>2</v>
      </c>
      <c r="C24" s="7" t="s">
        <v>34</v>
      </c>
      <c r="D24" s="9">
        <v>54180</v>
      </c>
      <c r="E24" s="9">
        <v>55092</v>
      </c>
      <c r="F24" s="10">
        <v>101.7</v>
      </c>
      <c r="G24" s="4"/>
      <c r="H24" s="1" t="s">
        <v>2</v>
      </c>
    </row>
    <row r="25" spans="1:8" x14ac:dyDescent="0.25">
      <c r="A25" s="14" t="s">
        <v>35</v>
      </c>
      <c r="B25" s="7" t="s">
        <v>2</v>
      </c>
      <c r="C25" s="7" t="s">
        <v>2</v>
      </c>
      <c r="D25" s="9">
        <f>D26+D44+D45+D46+D47+D48</f>
        <v>185973.68999999997</v>
      </c>
      <c r="E25" s="9">
        <f>E26+E44+E45+E46+E47+E48</f>
        <v>176453.93</v>
      </c>
      <c r="F25" s="10">
        <v>94.9</v>
      </c>
      <c r="G25" s="4"/>
      <c r="H25" s="1" t="s">
        <v>2</v>
      </c>
    </row>
    <row r="26" spans="1:8" ht="31.5" x14ac:dyDescent="0.25">
      <c r="A26" s="14" t="s">
        <v>36</v>
      </c>
      <c r="B26" s="7" t="s">
        <v>2</v>
      </c>
      <c r="C26" s="7" t="s">
        <v>37</v>
      </c>
      <c r="D26" s="9">
        <f>D27+D28+D31+D32+D33+D34+D35</f>
        <v>120190.23999999999</v>
      </c>
      <c r="E26" s="9">
        <f>E27+E28+E31+E32+E33+E34+E35</f>
        <v>109966.82</v>
      </c>
      <c r="F26" s="10">
        <v>91.5</v>
      </c>
      <c r="G26" s="4"/>
      <c r="H26" s="1" t="s">
        <v>2</v>
      </c>
    </row>
    <row r="27" spans="1:8" ht="47.25" x14ac:dyDescent="0.25">
      <c r="A27" s="14" t="s">
        <v>39</v>
      </c>
      <c r="B27" s="7" t="s">
        <v>38</v>
      </c>
      <c r="C27" s="7" t="s">
        <v>40</v>
      </c>
      <c r="D27" s="9">
        <v>43</v>
      </c>
      <c r="E27" s="9">
        <v>243</v>
      </c>
      <c r="F27" s="10">
        <v>565.1</v>
      </c>
      <c r="G27" s="4"/>
      <c r="H27" s="1" t="s">
        <v>2</v>
      </c>
    </row>
    <row r="28" spans="1:8" x14ac:dyDescent="0.25">
      <c r="A28" s="14" t="s">
        <v>284</v>
      </c>
      <c r="B28" s="7" t="s">
        <v>2</v>
      </c>
      <c r="C28" s="7" t="s">
        <v>2</v>
      </c>
      <c r="D28" s="9">
        <f>D29+D30</f>
        <v>72722.41</v>
      </c>
      <c r="E28" s="9">
        <f>E29+E30</f>
        <v>64480.62</v>
      </c>
      <c r="F28" s="10">
        <v>88.7</v>
      </c>
      <c r="G28" s="4"/>
      <c r="H28" s="1" t="s">
        <v>2</v>
      </c>
    </row>
    <row r="29" spans="1:8" ht="78.75" x14ac:dyDescent="0.25">
      <c r="A29" s="14" t="s">
        <v>42</v>
      </c>
      <c r="B29" s="7" t="s">
        <v>38</v>
      </c>
      <c r="C29" s="7" t="s">
        <v>43</v>
      </c>
      <c r="D29" s="9">
        <v>37657.26</v>
      </c>
      <c r="E29" s="9">
        <v>33386.9</v>
      </c>
      <c r="F29" s="10">
        <v>88.7</v>
      </c>
      <c r="G29" s="4"/>
      <c r="H29" s="1" t="s">
        <v>2</v>
      </c>
    </row>
    <row r="30" spans="1:8" ht="78.75" x14ac:dyDescent="0.25">
      <c r="A30" s="14" t="s">
        <v>44</v>
      </c>
      <c r="B30" s="7" t="s">
        <v>38</v>
      </c>
      <c r="C30" s="7" t="s">
        <v>45</v>
      </c>
      <c r="D30" s="9">
        <v>35065.15</v>
      </c>
      <c r="E30" s="9">
        <v>31093.72</v>
      </c>
      <c r="F30" s="10">
        <v>88.7</v>
      </c>
      <c r="G30" s="4"/>
      <c r="H30" s="1" t="s">
        <v>2</v>
      </c>
    </row>
    <row r="31" spans="1:8" ht="63" x14ac:dyDescent="0.25">
      <c r="A31" s="14" t="s">
        <v>46</v>
      </c>
      <c r="B31" s="7" t="s">
        <v>38</v>
      </c>
      <c r="C31" s="7" t="s">
        <v>47</v>
      </c>
      <c r="D31" s="9">
        <v>10</v>
      </c>
      <c r="E31" s="11">
        <v>0</v>
      </c>
      <c r="F31" s="11">
        <v>0</v>
      </c>
      <c r="G31" s="4"/>
      <c r="H31" s="1" t="s">
        <v>2</v>
      </c>
    </row>
    <row r="32" spans="1:8" ht="63" x14ac:dyDescent="0.25">
      <c r="A32" s="14" t="s">
        <v>46</v>
      </c>
      <c r="B32" s="7" t="s">
        <v>48</v>
      </c>
      <c r="C32" s="7" t="s">
        <v>47</v>
      </c>
      <c r="D32" s="9">
        <v>19.329999999999998</v>
      </c>
      <c r="E32" s="9">
        <v>19.329999999999998</v>
      </c>
      <c r="F32" s="10">
        <v>100</v>
      </c>
      <c r="G32" s="4"/>
      <c r="H32" s="1" t="s">
        <v>2</v>
      </c>
    </row>
    <row r="33" spans="1:8" ht="110.25" x14ac:dyDescent="0.25">
      <c r="A33" s="14" t="s">
        <v>49</v>
      </c>
      <c r="B33" s="7" t="s">
        <v>38</v>
      </c>
      <c r="C33" s="7" t="s">
        <v>50</v>
      </c>
      <c r="D33" s="9">
        <v>2.2999999999999998</v>
      </c>
      <c r="E33" s="9">
        <v>4.1500000000000004</v>
      </c>
      <c r="F33" s="10">
        <v>180.4</v>
      </c>
      <c r="G33" s="4"/>
      <c r="H33" s="1" t="s">
        <v>2</v>
      </c>
    </row>
    <row r="34" spans="1:8" ht="94.5" x14ac:dyDescent="0.25">
      <c r="A34" s="14" t="s">
        <v>51</v>
      </c>
      <c r="B34" s="7" t="s">
        <v>38</v>
      </c>
      <c r="C34" s="7" t="s">
        <v>52</v>
      </c>
      <c r="D34" s="9">
        <v>40.4</v>
      </c>
      <c r="E34" s="9">
        <v>42.26</v>
      </c>
      <c r="F34" s="10">
        <v>104.6</v>
      </c>
      <c r="G34" s="4"/>
      <c r="H34" s="1" t="s">
        <v>2</v>
      </c>
    </row>
    <row r="35" spans="1:8" ht="78.75" x14ac:dyDescent="0.25">
      <c r="A35" s="14" t="s">
        <v>53</v>
      </c>
      <c r="B35" s="7" t="s">
        <v>2</v>
      </c>
      <c r="C35" s="7" t="s">
        <v>54</v>
      </c>
      <c r="D35" s="9">
        <f>SUM(D36:D43)</f>
        <v>47352.799999999996</v>
      </c>
      <c r="E35" s="9">
        <f>SUM(E36:E43)</f>
        <v>45177.46</v>
      </c>
      <c r="F35" s="10">
        <v>95.4</v>
      </c>
      <c r="G35" s="4"/>
      <c r="H35" s="1" t="s">
        <v>2</v>
      </c>
    </row>
    <row r="36" spans="1:8" ht="78.75" x14ac:dyDescent="0.25">
      <c r="A36" s="14" t="s">
        <v>55</v>
      </c>
      <c r="B36" s="7" t="s">
        <v>38</v>
      </c>
      <c r="C36" s="7" t="s">
        <v>56</v>
      </c>
      <c r="D36" s="9">
        <v>26764.25</v>
      </c>
      <c r="E36" s="9">
        <v>25392.240000000002</v>
      </c>
      <c r="F36" s="10">
        <v>94.9</v>
      </c>
      <c r="G36" s="4"/>
      <c r="H36" s="1" t="s">
        <v>2</v>
      </c>
    </row>
    <row r="37" spans="1:8" ht="78.75" x14ac:dyDescent="0.25">
      <c r="A37" s="14" t="s">
        <v>57</v>
      </c>
      <c r="B37" s="7" t="s">
        <v>48</v>
      </c>
      <c r="C37" s="7" t="s">
        <v>58</v>
      </c>
      <c r="D37" s="9">
        <v>9383.01</v>
      </c>
      <c r="E37" s="9">
        <v>9265.39</v>
      </c>
      <c r="F37" s="10">
        <v>98.7</v>
      </c>
      <c r="G37" s="4"/>
      <c r="H37" s="1" t="s">
        <v>2</v>
      </c>
    </row>
    <row r="38" spans="1:8" ht="78.75" x14ac:dyDescent="0.25">
      <c r="A38" s="14" t="s">
        <v>59</v>
      </c>
      <c r="B38" s="7" t="s">
        <v>38</v>
      </c>
      <c r="C38" s="7" t="s">
        <v>60</v>
      </c>
      <c r="D38" s="9">
        <v>1256.77</v>
      </c>
      <c r="E38" s="9">
        <v>1301.57</v>
      </c>
      <c r="F38" s="10">
        <v>103.6</v>
      </c>
      <c r="G38" s="4"/>
      <c r="H38" s="1" t="s">
        <v>2</v>
      </c>
    </row>
    <row r="39" spans="1:8" ht="78.75" x14ac:dyDescent="0.25">
      <c r="A39" s="14" t="s">
        <v>61</v>
      </c>
      <c r="B39" s="7" t="s">
        <v>38</v>
      </c>
      <c r="C39" s="7" t="s">
        <v>62</v>
      </c>
      <c r="D39" s="9">
        <v>1535.34</v>
      </c>
      <c r="E39" s="9">
        <v>1413.18</v>
      </c>
      <c r="F39" s="10">
        <v>92</v>
      </c>
      <c r="G39" s="4"/>
      <c r="H39" s="1" t="s">
        <v>2</v>
      </c>
    </row>
    <row r="40" spans="1:8" ht="173.25" x14ac:dyDescent="0.25">
      <c r="A40" s="14" t="s">
        <v>63</v>
      </c>
      <c r="B40" s="7" t="s">
        <v>38</v>
      </c>
      <c r="C40" s="7" t="s">
        <v>64</v>
      </c>
      <c r="D40" s="9">
        <v>499.07</v>
      </c>
      <c r="E40" s="9">
        <v>472.02</v>
      </c>
      <c r="F40" s="10">
        <v>94.6</v>
      </c>
      <c r="G40" s="4"/>
      <c r="H40" s="1" t="s">
        <v>2</v>
      </c>
    </row>
    <row r="41" spans="1:8" ht="94.5" x14ac:dyDescent="0.25">
      <c r="A41" s="14" t="s">
        <v>66</v>
      </c>
      <c r="B41" s="7" t="s">
        <v>65</v>
      </c>
      <c r="C41" s="7" t="s">
        <v>67</v>
      </c>
      <c r="D41" s="9">
        <v>380.62</v>
      </c>
      <c r="E41" s="9">
        <v>570.75</v>
      </c>
      <c r="F41" s="10">
        <v>150</v>
      </c>
      <c r="G41" s="4"/>
      <c r="H41" s="1" t="s">
        <v>2</v>
      </c>
    </row>
    <row r="42" spans="1:8" ht="110.25" x14ac:dyDescent="0.25">
      <c r="A42" s="14" t="s">
        <v>68</v>
      </c>
      <c r="B42" s="7" t="s">
        <v>38</v>
      </c>
      <c r="C42" s="7" t="s">
        <v>69</v>
      </c>
      <c r="D42" s="9">
        <v>3541.71</v>
      </c>
      <c r="E42" s="9">
        <v>3220.56</v>
      </c>
      <c r="F42" s="10">
        <v>90.9</v>
      </c>
      <c r="G42" s="4"/>
      <c r="H42" s="1" t="s">
        <v>2</v>
      </c>
    </row>
    <row r="43" spans="1:8" ht="110.25" x14ac:dyDescent="0.25">
      <c r="A43" s="14" t="s">
        <v>70</v>
      </c>
      <c r="B43" s="7" t="s">
        <v>38</v>
      </c>
      <c r="C43" s="7" t="s">
        <v>71</v>
      </c>
      <c r="D43" s="9">
        <v>3992.03</v>
      </c>
      <c r="E43" s="9">
        <v>3541.75</v>
      </c>
      <c r="F43" s="10">
        <v>88.7</v>
      </c>
      <c r="G43" s="4"/>
      <c r="H43" s="1" t="s">
        <v>2</v>
      </c>
    </row>
    <row r="44" spans="1:8" ht="31.5" x14ac:dyDescent="0.25">
      <c r="A44" s="14" t="s">
        <v>72</v>
      </c>
      <c r="B44" s="7" t="s">
        <v>2</v>
      </c>
      <c r="C44" s="7" t="s">
        <v>73</v>
      </c>
      <c r="D44" s="9">
        <v>27153.19</v>
      </c>
      <c r="E44" s="9">
        <v>27288.080000000002</v>
      </c>
      <c r="F44" s="10">
        <v>100.5</v>
      </c>
      <c r="G44" s="4"/>
      <c r="H44" s="1" t="s">
        <v>2</v>
      </c>
    </row>
    <row r="45" spans="1:8" ht="31.5" x14ac:dyDescent="0.25">
      <c r="A45" s="14" t="s">
        <v>74</v>
      </c>
      <c r="B45" s="7" t="s">
        <v>2</v>
      </c>
      <c r="C45" s="7" t="s">
        <v>75</v>
      </c>
      <c r="D45" s="9">
        <v>11723.41</v>
      </c>
      <c r="E45" s="9">
        <f>11433.09-0.01</f>
        <v>11433.08</v>
      </c>
      <c r="F45" s="10">
        <v>97.5</v>
      </c>
      <c r="G45" s="4"/>
      <c r="H45" s="1" t="s">
        <v>2</v>
      </c>
    </row>
    <row r="46" spans="1:8" ht="31.5" x14ac:dyDescent="0.25">
      <c r="A46" s="14" t="s">
        <v>76</v>
      </c>
      <c r="B46" s="7" t="s">
        <v>2</v>
      </c>
      <c r="C46" s="7" t="s">
        <v>77</v>
      </c>
      <c r="D46" s="9">
        <v>12452.55</v>
      </c>
      <c r="E46" s="9">
        <v>12644.62</v>
      </c>
      <c r="F46" s="10">
        <v>101.5</v>
      </c>
      <c r="G46" s="4"/>
      <c r="H46" s="1" t="s">
        <v>2</v>
      </c>
    </row>
    <row r="47" spans="1:8" ht="31.5" x14ac:dyDescent="0.25">
      <c r="A47" s="14" t="s">
        <v>78</v>
      </c>
      <c r="B47" s="7" t="s">
        <v>2</v>
      </c>
      <c r="C47" s="7" t="s">
        <v>79</v>
      </c>
      <c r="D47" s="9">
        <v>9454.2999999999993</v>
      </c>
      <c r="E47" s="9">
        <v>9748.2099999999991</v>
      </c>
      <c r="F47" s="10">
        <v>103.1</v>
      </c>
      <c r="G47" s="4"/>
      <c r="H47" s="1" t="s">
        <v>2</v>
      </c>
    </row>
    <row r="48" spans="1:8" ht="31.5" x14ac:dyDescent="0.25">
      <c r="A48" s="14" t="s">
        <v>80</v>
      </c>
      <c r="B48" s="7" t="s">
        <v>2</v>
      </c>
      <c r="C48" s="7" t="s">
        <v>81</v>
      </c>
      <c r="D48" s="9">
        <v>5000</v>
      </c>
      <c r="E48" s="9">
        <v>5373.12</v>
      </c>
      <c r="F48" s="10">
        <v>107.5</v>
      </c>
      <c r="G48" s="4"/>
      <c r="H48" s="1" t="s">
        <v>2</v>
      </c>
    </row>
    <row r="49" spans="1:8" ht="31.5" x14ac:dyDescent="0.25">
      <c r="A49" s="14" t="s">
        <v>82</v>
      </c>
      <c r="B49" s="7" t="s">
        <v>2</v>
      </c>
      <c r="C49" s="7" t="s">
        <v>83</v>
      </c>
      <c r="D49" s="9">
        <f>D50+D149+D150+D151</f>
        <v>5678880.8600000003</v>
      </c>
      <c r="E49" s="9">
        <f>E50+E149+E150+E151</f>
        <v>5664288.7600000007</v>
      </c>
      <c r="F49" s="10">
        <v>99.7</v>
      </c>
      <c r="G49" s="4"/>
      <c r="H49" s="1" t="s">
        <v>2</v>
      </c>
    </row>
    <row r="50" spans="1:8" ht="31.5" x14ac:dyDescent="0.25">
      <c r="A50" s="14" t="s">
        <v>84</v>
      </c>
      <c r="B50" s="7" t="s">
        <v>2</v>
      </c>
      <c r="C50" s="7" t="s">
        <v>85</v>
      </c>
      <c r="D50" s="9">
        <f>D51+D55+D106+D133</f>
        <v>5698380.3900000006</v>
      </c>
      <c r="E50" s="9">
        <f>E51+E55+E106+E133</f>
        <v>5683688.9000000004</v>
      </c>
      <c r="F50" s="10">
        <v>99.7</v>
      </c>
      <c r="G50" s="4"/>
      <c r="H50" s="1" t="s">
        <v>2</v>
      </c>
    </row>
    <row r="51" spans="1:8" ht="31.5" x14ac:dyDescent="0.25">
      <c r="A51" s="14" t="s">
        <v>86</v>
      </c>
      <c r="B51" s="7" t="s">
        <v>2</v>
      </c>
      <c r="C51" s="7" t="s">
        <v>87</v>
      </c>
      <c r="D51" s="9">
        <f>D52+D53+D54</f>
        <v>1971438.5</v>
      </c>
      <c r="E51" s="9">
        <f>E52+E53+E54</f>
        <v>1971438.5</v>
      </c>
      <c r="F51" s="10">
        <v>100</v>
      </c>
      <c r="G51" s="4"/>
      <c r="H51" s="1" t="s">
        <v>2</v>
      </c>
    </row>
    <row r="52" spans="1:8" ht="31.5" x14ac:dyDescent="0.25">
      <c r="A52" s="14" t="s">
        <v>89</v>
      </c>
      <c r="B52" s="7" t="s">
        <v>88</v>
      </c>
      <c r="C52" s="7" t="s">
        <v>90</v>
      </c>
      <c r="D52" s="9">
        <v>251864.8</v>
      </c>
      <c r="E52" s="9">
        <v>251864.8</v>
      </c>
      <c r="F52" s="10">
        <v>100</v>
      </c>
      <c r="G52" s="4"/>
      <c r="H52" s="1" t="s">
        <v>2</v>
      </c>
    </row>
    <row r="53" spans="1:8" ht="31.5" x14ac:dyDescent="0.25">
      <c r="A53" s="14" t="s">
        <v>91</v>
      </c>
      <c r="B53" s="7" t="s">
        <v>88</v>
      </c>
      <c r="C53" s="7" t="s">
        <v>92</v>
      </c>
      <c r="D53" s="9">
        <v>849065.6</v>
      </c>
      <c r="E53" s="9">
        <v>849065.6</v>
      </c>
      <c r="F53" s="10">
        <v>100</v>
      </c>
      <c r="G53" s="4"/>
      <c r="H53" s="1" t="s">
        <v>2</v>
      </c>
    </row>
    <row r="54" spans="1:8" ht="47.25" x14ac:dyDescent="0.25">
      <c r="A54" s="14" t="s">
        <v>93</v>
      </c>
      <c r="B54" s="7" t="s">
        <v>88</v>
      </c>
      <c r="C54" s="7" t="s">
        <v>94</v>
      </c>
      <c r="D54" s="9">
        <v>870508.1</v>
      </c>
      <c r="E54" s="9">
        <v>870508.1</v>
      </c>
      <c r="F54" s="10">
        <v>100</v>
      </c>
      <c r="G54" s="4"/>
      <c r="H54" s="1" t="s">
        <v>2</v>
      </c>
    </row>
    <row r="55" spans="1:8" ht="31.5" x14ac:dyDescent="0.25">
      <c r="A55" s="14" t="s">
        <v>95</v>
      </c>
      <c r="B55" s="7" t="s">
        <v>2</v>
      </c>
      <c r="C55" s="7" t="s">
        <v>96</v>
      </c>
      <c r="D55" s="9">
        <f>SUM(D56:D78)</f>
        <v>1365890.3599999999</v>
      </c>
      <c r="E55" s="9">
        <f>SUM(E56:E78)</f>
        <v>1356296.8299999998</v>
      </c>
      <c r="F55" s="10">
        <v>99.3</v>
      </c>
      <c r="G55" s="4"/>
      <c r="H55" s="1" t="s">
        <v>2</v>
      </c>
    </row>
    <row r="56" spans="1:8" ht="126" x14ac:dyDescent="0.25">
      <c r="A56" s="14" t="s">
        <v>97</v>
      </c>
      <c r="B56" s="7" t="s">
        <v>65</v>
      </c>
      <c r="C56" s="7" t="s">
        <v>98</v>
      </c>
      <c r="D56" s="9">
        <v>2500.41</v>
      </c>
      <c r="E56" s="11">
        <v>0</v>
      </c>
      <c r="F56" s="11">
        <v>0</v>
      </c>
      <c r="G56" s="4"/>
      <c r="H56" s="1" t="s">
        <v>2</v>
      </c>
    </row>
    <row r="57" spans="1:8" ht="110.25" x14ac:dyDescent="0.25">
      <c r="A57" s="14" t="s">
        <v>99</v>
      </c>
      <c r="B57" s="7" t="s">
        <v>65</v>
      </c>
      <c r="C57" s="7" t="s">
        <v>100</v>
      </c>
      <c r="D57" s="9">
        <v>664.62</v>
      </c>
      <c r="E57" s="11">
        <v>0</v>
      </c>
      <c r="F57" s="11">
        <v>0</v>
      </c>
      <c r="G57" s="4"/>
      <c r="H57" s="1" t="s">
        <v>2</v>
      </c>
    </row>
    <row r="58" spans="1:8" ht="47.25" x14ac:dyDescent="0.25">
      <c r="A58" s="14" t="s">
        <v>102</v>
      </c>
      <c r="B58" s="7" t="s">
        <v>101</v>
      </c>
      <c r="C58" s="7" t="s">
        <v>103</v>
      </c>
      <c r="D58" s="9">
        <v>1957.2</v>
      </c>
      <c r="E58" s="9">
        <v>1957.2</v>
      </c>
      <c r="F58" s="10">
        <v>100</v>
      </c>
      <c r="G58" s="4"/>
      <c r="H58" s="1" t="s">
        <v>2</v>
      </c>
    </row>
    <row r="59" spans="1:8" ht="31.5" x14ac:dyDescent="0.25">
      <c r="A59" s="14" t="s">
        <v>104</v>
      </c>
      <c r="B59" s="7" t="s">
        <v>48</v>
      </c>
      <c r="C59" s="7" t="s">
        <v>105</v>
      </c>
      <c r="D59" s="9">
        <v>11841.3</v>
      </c>
      <c r="E59" s="9">
        <v>11135.61</v>
      </c>
      <c r="F59" s="10">
        <v>94</v>
      </c>
      <c r="G59" s="4"/>
      <c r="H59" s="1" t="s">
        <v>2</v>
      </c>
    </row>
    <row r="60" spans="1:8" ht="63" x14ac:dyDescent="0.25">
      <c r="A60" s="14" t="s">
        <v>107</v>
      </c>
      <c r="B60" s="7" t="s">
        <v>106</v>
      </c>
      <c r="C60" s="7" t="s">
        <v>108</v>
      </c>
      <c r="D60" s="9">
        <v>6782.4</v>
      </c>
      <c r="E60" s="9">
        <v>6782.4</v>
      </c>
      <c r="F60" s="10">
        <v>100</v>
      </c>
      <c r="G60" s="4"/>
      <c r="H60" s="1" t="s">
        <v>2</v>
      </c>
    </row>
    <row r="61" spans="1:8" ht="63" x14ac:dyDescent="0.25">
      <c r="A61" s="14" t="s">
        <v>109</v>
      </c>
      <c r="B61" s="7" t="s">
        <v>106</v>
      </c>
      <c r="C61" s="7" t="s">
        <v>110</v>
      </c>
      <c r="D61" s="9">
        <v>59776.63</v>
      </c>
      <c r="E61" s="9">
        <v>58680.76</v>
      </c>
      <c r="F61" s="10">
        <v>98.2</v>
      </c>
      <c r="G61" s="4"/>
      <c r="H61" s="1" t="s">
        <v>2</v>
      </c>
    </row>
    <row r="62" spans="1:8" ht="63" x14ac:dyDescent="0.25">
      <c r="A62" s="14" t="s">
        <v>112</v>
      </c>
      <c r="B62" s="7" t="s">
        <v>111</v>
      </c>
      <c r="C62" s="7" t="s">
        <v>113</v>
      </c>
      <c r="D62" s="9">
        <v>104167.78</v>
      </c>
      <c r="E62" s="9">
        <v>104167.78</v>
      </c>
      <c r="F62" s="10">
        <v>100</v>
      </c>
      <c r="G62" s="4"/>
      <c r="H62" s="1" t="s">
        <v>2</v>
      </c>
    </row>
    <row r="63" spans="1:8" ht="63" x14ac:dyDescent="0.25">
      <c r="A63" s="14" t="s">
        <v>115</v>
      </c>
      <c r="B63" s="7" t="s">
        <v>114</v>
      </c>
      <c r="C63" s="7" t="s">
        <v>116</v>
      </c>
      <c r="D63" s="9">
        <v>6530.67</v>
      </c>
      <c r="E63" s="9">
        <v>6530.67</v>
      </c>
      <c r="F63" s="10">
        <v>100</v>
      </c>
      <c r="G63" s="4"/>
      <c r="H63" s="1" t="s">
        <v>2</v>
      </c>
    </row>
    <row r="64" spans="1:8" ht="47.25" x14ac:dyDescent="0.25">
      <c r="A64" s="14" t="s">
        <v>117</v>
      </c>
      <c r="B64" s="7" t="s">
        <v>114</v>
      </c>
      <c r="C64" s="7" t="s">
        <v>118</v>
      </c>
      <c r="D64" s="9">
        <v>576.46</v>
      </c>
      <c r="E64" s="9">
        <v>576.46</v>
      </c>
      <c r="F64" s="10">
        <v>100</v>
      </c>
      <c r="G64" s="4"/>
      <c r="H64" s="1" t="s">
        <v>2</v>
      </c>
    </row>
    <row r="65" spans="1:8" ht="31.5" x14ac:dyDescent="0.25">
      <c r="A65" s="14" t="s">
        <v>119</v>
      </c>
      <c r="B65" s="7" t="s">
        <v>101</v>
      </c>
      <c r="C65" s="7" t="s">
        <v>120</v>
      </c>
      <c r="D65" s="9">
        <v>3114.12</v>
      </c>
      <c r="E65" s="9">
        <v>3114.12</v>
      </c>
      <c r="F65" s="10">
        <v>100</v>
      </c>
      <c r="G65" s="4"/>
      <c r="H65" s="1" t="s">
        <v>2</v>
      </c>
    </row>
    <row r="66" spans="1:8" ht="31.5" x14ac:dyDescent="0.25">
      <c r="A66" s="14" t="s">
        <v>121</v>
      </c>
      <c r="B66" s="7" t="s">
        <v>114</v>
      </c>
      <c r="C66" s="7" t="s">
        <v>122</v>
      </c>
      <c r="D66" s="9">
        <v>4488.43</v>
      </c>
      <c r="E66" s="9">
        <v>4488.43</v>
      </c>
      <c r="F66" s="10">
        <v>100</v>
      </c>
      <c r="G66" s="4"/>
      <c r="H66" s="1" t="s">
        <v>2</v>
      </c>
    </row>
    <row r="67" spans="1:8" ht="78.75" x14ac:dyDescent="0.25">
      <c r="A67" s="14" t="s">
        <v>123</v>
      </c>
      <c r="B67" s="7" t="s">
        <v>114</v>
      </c>
      <c r="C67" s="7" t="s">
        <v>124</v>
      </c>
      <c r="D67" s="9">
        <v>345.81</v>
      </c>
      <c r="E67" s="9">
        <v>345.81</v>
      </c>
      <c r="F67" s="10">
        <v>100</v>
      </c>
      <c r="G67" s="4"/>
      <c r="H67" s="1" t="s">
        <v>2</v>
      </c>
    </row>
    <row r="68" spans="1:8" ht="47.25" x14ac:dyDescent="0.25">
      <c r="A68" s="14" t="s">
        <v>125</v>
      </c>
      <c r="B68" s="7" t="s">
        <v>114</v>
      </c>
      <c r="C68" s="7" t="s">
        <v>126</v>
      </c>
      <c r="D68" s="9">
        <v>112.36</v>
      </c>
      <c r="E68" s="9">
        <v>112.36</v>
      </c>
      <c r="F68" s="10">
        <v>100</v>
      </c>
      <c r="G68" s="4"/>
      <c r="H68" s="1" t="s">
        <v>2</v>
      </c>
    </row>
    <row r="69" spans="1:8" ht="110.25" x14ac:dyDescent="0.25">
      <c r="A69" s="14" t="s">
        <v>127</v>
      </c>
      <c r="B69" s="7" t="s">
        <v>65</v>
      </c>
      <c r="C69" s="7" t="s">
        <v>128</v>
      </c>
      <c r="D69" s="9">
        <v>2080.46</v>
      </c>
      <c r="E69" s="9">
        <v>2080.46</v>
      </c>
      <c r="F69" s="10">
        <v>100</v>
      </c>
      <c r="G69" s="4"/>
      <c r="H69" s="1" t="s">
        <v>2</v>
      </c>
    </row>
    <row r="70" spans="1:8" ht="110.25" x14ac:dyDescent="0.25">
      <c r="A70" s="14" t="s">
        <v>129</v>
      </c>
      <c r="B70" s="7" t="s">
        <v>65</v>
      </c>
      <c r="C70" s="7" t="s">
        <v>130</v>
      </c>
      <c r="D70" s="9">
        <v>400</v>
      </c>
      <c r="E70" s="9">
        <v>400</v>
      </c>
      <c r="F70" s="10">
        <v>100</v>
      </c>
      <c r="G70" s="4"/>
      <c r="H70" s="1" t="s">
        <v>2</v>
      </c>
    </row>
    <row r="71" spans="1:8" ht="141.75" x14ac:dyDescent="0.25">
      <c r="A71" s="14" t="s">
        <v>131</v>
      </c>
      <c r="B71" s="7" t="s">
        <v>65</v>
      </c>
      <c r="C71" s="7" t="s">
        <v>132</v>
      </c>
      <c r="D71" s="9">
        <v>3500</v>
      </c>
      <c r="E71" s="9">
        <v>3500</v>
      </c>
      <c r="F71" s="10">
        <v>100</v>
      </c>
      <c r="G71" s="4"/>
      <c r="H71" s="1" t="s">
        <v>2</v>
      </c>
    </row>
    <row r="72" spans="1:8" ht="78.75" x14ac:dyDescent="0.25">
      <c r="A72" s="14" t="s">
        <v>133</v>
      </c>
      <c r="B72" s="7" t="s">
        <v>65</v>
      </c>
      <c r="C72" s="7" t="s">
        <v>134</v>
      </c>
      <c r="D72" s="9">
        <v>5690.88</v>
      </c>
      <c r="E72" s="9">
        <v>5690.88</v>
      </c>
      <c r="F72" s="10">
        <v>100</v>
      </c>
      <c r="G72" s="4"/>
      <c r="H72" s="1" t="s">
        <v>2</v>
      </c>
    </row>
    <row r="73" spans="1:8" ht="31.5" x14ac:dyDescent="0.25">
      <c r="A73" s="14" t="s">
        <v>135</v>
      </c>
      <c r="B73" s="7" t="s">
        <v>111</v>
      </c>
      <c r="C73" s="7" t="s">
        <v>136</v>
      </c>
      <c r="D73" s="9">
        <v>49394.86</v>
      </c>
      <c r="E73" s="9">
        <v>49394.86</v>
      </c>
      <c r="F73" s="10">
        <v>100</v>
      </c>
      <c r="G73" s="4"/>
      <c r="H73" s="1" t="s">
        <v>2</v>
      </c>
    </row>
    <row r="74" spans="1:8" ht="47.25" x14ac:dyDescent="0.25">
      <c r="A74" s="14" t="s">
        <v>137</v>
      </c>
      <c r="B74" s="7" t="s">
        <v>106</v>
      </c>
      <c r="C74" s="7" t="s">
        <v>138</v>
      </c>
      <c r="D74" s="9">
        <v>2585.67</v>
      </c>
      <c r="E74" s="9">
        <v>2585.67</v>
      </c>
      <c r="F74" s="10">
        <v>100</v>
      </c>
      <c r="G74" s="4"/>
      <c r="H74" s="1" t="s">
        <v>2</v>
      </c>
    </row>
    <row r="75" spans="1:8" ht="47.25" x14ac:dyDescent="0.25">
      <c r="A75" s="14" t="s">
        <v>140</v>
      </c>
      <c r="B75" s="7" t="s">
        <v>139</v>
      </c>
      <c r="C75" s="7" t="s">
        <v>141</v>
      </c>
      <c r="D75" s="9">
        <v>499.57</v>
      </c>
      <c r="E75" s="9">
        <v>499.57</v>
      </c>
      <c r="F75" s="10">
        <v>100</v>
      </c>
      <c r="G75" s="4"/>
      <c r="H75" s="1" t="s">
        <v>2</v>
      </c>
    </row>
    <row r="76" spans="1:8" ht="78.75" x14ac:dyDescent="0.25">
      <c r="A76" s="14" t="s">
        <v>142</v>
      </c>
      <c r="B76" s="7" t="s">
        <v>111</v>
      </c>
      <c r="C76" s="7" t="s">
        <v>143</v>
      </c>
      <c r="D76" s="9">
        <v>109739.21</v>
      </c>
      <c r="E76" s="9">
        <v>109739.21</v>
      </c>
      <c r="F76" s="10">
        <v>100</v>
      </c>
      <c r="G76" s="4"/>
      <c r="H76" s="1" t="s">
        <v>2</v>
      </c>
    </row>
    <row r="77" spans="1:8" ht="78.75" x14ac:dyDescent="0.25">
      <c r="A77" s="14" t="s">
        <v>144</v>
      </c>
      <c r="B77" s="7" t="s">
        <v>106</v>
      </c>
      <c r="C77" s="7" t="s">
        <v>145</v>
      </c>
      <c r="D77" s="9">
        <f>9550.56+0.01</f>
        <v>9550.57</v>
      </c>
      <c r="E77" s="9">
        <f>9550.56+0.01</f>
        <v>9550.57</v>
      </c>
      <c r="F77" s="10">
        <v>100</v>
      </c>
      <c r="G77" s="4"/>
      <c r="H77" s="1" t="s">
        <v>2</v>
      </c>
    </row>
    <row r="78" spans="1:8" ht="31.5" x14ac:dyDescent="0.25">
      <c r="A78" s="15" t="s">
        <v>290</v>
      </c>
      <c r="B78" s="7" t="s">
        <v>2</v>
      </c>
      <c r="C78" s="7" t="s">
        <v>291</v>
      </c>
      <c r="D78" s="9">
        <f>SUM(D79:D105)</f>
        <v>979590.95</v>
      </c>
      <c r="E78" s="9">
        <f>SUM(E79:E105)</f>
        <v>974964.00999999989</v>
      </c>
      <c r="F78" s="10">
        <f>E78/D78*100</f>
        <v>99.527666114106097</v>
      </c>
      <c r="G78" s="4"/>
    </row>
    <row r="79" spans="1:8" ht="31.5" x14ac:dyDescent="0.25">
      <c r="A79" s="14" t="s">
        <v>146</v>
      </c>
      <c r="B79" s="7" t="s">
        <v>111</v>
      </c>
      <c r="C79" s="7" t="s">
        <v>147</v>
      </c>
      <c r="D79" s="9">
        <v>197131.2</v>
      </c>
      <c r="E79" s="9">
        <v>197131.2</v>
      </c>
      <c r="F79" s="10">
        <v>100</v>
      </c>
      <c r="G79" s="4"/>
      <c r="H79" s="1" t="s">
        <v>2</v>
      </c>
    </row>
    <row r="80" spans="1:8" ht="110.25" x14ac:dyDescent="0.25">
      <c r="A80" s="14" t="s">
        <v>148</v>
      </c>
      <c r="B80" s="7" t="s">
        <v>111</v>
      </c>
      <c r="C80" s="7" t="s">
        <v>149</v>
      </c>
      <c r="D80" s="9">
        <v>43368.800000000003</v>
      </c>
      <c r="E80" s="9">
        <v>43368.800000000003</v>
      </c>
      <c r="F80" s="10">
        <v>100</v>
      </c>
      <c r="G80" s="4"/>
      <c r="H80" s="1" t="s">
        <v>2</v>
      </c>
    </row>
    <row r="81" spans="1:8" ht="31.5" x14ac:dyDescent="0.25">
      <c r="A81" s="14" t="s">
        <v>150</v>
      </c>
      <c r="B81" s="7" t="s">
        <v>101</v>
      </c>
      <c r="C81" s="7" t="s">
        <v>151</v>
      </c>
      <c r="D81" s="9">
        <v>15000</v>
      </c>
      <c r="E81" s="9">
        <v>15000</v>
      </c>
      <c r="F81" s="10">
        <v>100</v>
      </c>
      <c r="G81" s="4"/>
      <c r="H81" s="1" t="s">
        <v>2</v>
      </c>
    </row>
    <row r="82" spans="1:8" ht="31.5" x14ac:dyDescent="0.25">
      <c r="A82" s="14" t="s">
        <v>152</v>
      </c>
      <c r="B82" s="7" t="s">
        <v>101</v>
      </c>
      <c r="C82" s="7" t="s">
        <v>153</v>
      </c>
      <c r="D82" s="9">
        <v>12855.2</v>
      </c>
      <c r="E82" s="9">
        <v>12855.2</v>
      </c>
      <c r="F82" s="10">
        <v>100</v>
      </c>
      <c r="G82" s="4"/>
      <c r="H82" s="1" t="s">
        <v>2</v>
      </c>
    </row>
    <row r="83" spans="1:8" ht="78.75" x14ac:dyDescent="0.25">
      <c r="A83" s="14" t="s">
        <v>154</v>
      </c>
      <c r="B83" s="7" t="s">
        <v>114</v>
      </c>
      <c r="C83" s="7" t="s">
        <v>155</v>
      </c>
      <c r="D83" s="9">
        <v>70079.7</v>
      </c>
      <c r="E83" s="9">
        <v>70079.7</v>
      </c>
      <c r="F83" s="10">
        <v>100</v>
      </c>
      <c r="G83" s="4"/>
      <c r="H83" s="1" t="s">
        <v>2</v>
      </c>
    </row>
    <row r="84" spans="1:8" ht="78.75" x14ac:dyDescent="0.25">
      <c r="A84" s="14" t="s">
        <v>154</v>
      </c>
      <c r="B84" s="7" t="s">
        <v>106</v>
      </c>
      <c r="C84" s="7" t="s">
        <v>155</v>
      </c>
      <c r="D84" s="9">
        <v>17123.5</v>
      </c>
      <c r="E84" s="9">
        <v>17123.5</v>
      </c>
      <c r="F84" s="10">
        <v>100</v>
      </c>
      <c r="G84" s="4"/>
      <c r="H84" s="1" t="s">
        <v>2</v>
      </c>
    </row>
    <row r="85" spans="1:8" ht="78.75" x14ac:dyDescent="0.25">
      <c r="A85" s="14" t="s">
        <v>154</v>
      </c>
      <c r="B85" s="7" t="s">
        <v>101</v>
      </c>
      <c r="C85" s="7" t="s">
        <v>155</v>
      </c>
      <c r="D85" s="9">
        <v>111170.3</v>
      </c>
      <c r="E85" s="9">
        <v>111170.3</v>
      </c>
      <c r="F85" s="10">
        <v>100</v>
      </c>
      <c r="G85" s="4"/>
      <c r="H85" s="1" t="s">
        <v>2</v>
      </c>
    </row>
    <row r="86" spans="1:8" ht="63" x14ac:dyDescent="0.25">
      <c r="A86" s="14" t="s">
        <v>156</v>
      </c>
      <c r="B86" s="7" t="s">
        <v>111</v>
      </c>
      <c r="C86" s="7" t="s">
        <v>157</v>
      </c>
      <c r="D86" s="9">
        <v>23372.9</v>
      </c>
      <c r="E86" s="9">
        <v>23372.9</v>
      </c>
      <c r="F86" s="10">
        <v>100</v>
      </c>
      <c r="G86" s="4"/>
      <c r="H86" s="1" t="s">
        <v>2</v>
      </c>
    </row>
    <row r="87" spans="1:8" ht="47.25" x14ac:dyDescent="0.25">
      <c r="A87" s="14" t="s">
        <v>158</v>
      </c>
      <c r="B87" s="7" t="s">
        <v>114</v>
      </c>
      <c r="C87" s="7" t="s">
        <v>159</v>
      </c>
      <c r="D87" s="9">
        <v>8299.6</v>
      </c>
      <c r="E87" s="9">
        <v>8299.6</v>
      </c>
      <c r="F87" s="10">
        <v>100</v>
      </c>
      <c r="G87" s="4"/>
      <c r="H87" s="1" t="s">
        <v>2</v>
      </c>
    </row>
    <row r="88" spans="1:8" ht="126" x14ac:dyDescent="0.25">
      <c r="A88" s="14" t="s">
        <v>160</v>
      </c>
      <c r="B88" s="7" t="s">
        <v>101</v>
      </c>
      <c r="C88" s="7" t="s">
        <v>161</v>
      </c>
      <c r="D88" s="9">
        <v>17257.8</v>
      </c>
      <c r="E88" s="9">
        <v>17257.8</v>
      </c>
      <c r="F88" s="10">
        <v>100</v>
      </c>
      <c r="G88" s="4"/>
      <c r="H88" s="1" t="s">
        <v>2</v>
      </c>
    </row>
    <row r="89" spans="1:8" ht="31.5" x14ac:dyDescent="0.25">
      <c r="A89" s="14" t="s">
        <v>162</v>
      </c>
      <c r="B89" s="7" t="s">
        <v>106</v>
      </c>
      <c r="C89" s="7" t="s">
        <v>163</v>
      </c>
      <c r="D89" s="9">
        <v>78.7</v>
      </c>
      <c r="E89" s="9">
        <v>78.7</v>
      </c>
      <c r="F89" s="10">
        <v>100</v>
      </c>
      <c r="G89" s="4"/>
      <c r="H89" s="1" t="s">
        <v>2</v>
      </c>
    </row>
    <row r="90" spans="1:8" ht="31.5" x14ac:dyDescent="0.25">
      <c r="A90" s="14" t="s">
        <v>164</v>
      </c>
      <c r="B90" s="7" t="s">
        <v>106</v>
      </c>
      <c r="C90" s="7" t="s">
        <v>165</v>
      </c>
      <c r="D90" s="9">
        <v>8865</v>
      </c>
      <c r="E90" s="9">
        <v>8865</v>
      </c>
      <c r="F90" s="10">
        <v>100</v>
      </c>
      <c r="G90" s="4"/>
      <c r="H90" s="1" t="s">
        <v>2</v>
      </c>
    </row>
    <row r="91" spans="1:8" ht="78.75" x14ac:dyDescent="0.25">
      <c r="A91" s="14" t="s">
        <v>166</v>
      </c>
      <c r="B91" s="7" t="s">
        <v>114</v>
      </c>
      <c r="C91" s="7" t="s">
        <v>167</v>
      </c>
      <c r="D91" s="9">
        <v>347803.7</v>
      </c>
      <c r="E91" s="9">
        <v>347803.7</v>
      </c>
      <c r="F91" s="10">
        <v>100</v>
      </c>
      <c r="G91" s="4"/>
      <c r="H91" s="1" t="s">
        <v>2</v>
      </c>
    </row>
    <row r="92" spans="1:8" ht="173.25" x14ac:dyDescent="0.25">
      <c r="A92" s="14" t="s">
        <v>168</v>
      </c>
      <c r="B92" s="7" t="s">
        <v>106</v>
      </c>
      <c r="C92" s="7" t="s">
        <v>169</v>
      </c>
      <c r="D92" s="9">
        <v>8418.9</v>
      </c>
      <c r="E92" s="9">
        <v>8418.9</v>
      </c>
      <c r="F92" s="10">
        <v>100</v>
      </c>
      <c r="G92" s="4"/>
      <c r="H92" s="1" t="s">
        <v>2</v>
      </c>
    </row>
    <row r="93" spans="1:8" ht="78.75" x14ac:dyDescent="0.25">
      <c r="A93" s="14" t="s">
        <v>170</v>
      </c>
      <c r="B93" s="7" t="s">
        <v>106</v>
      </c>
      <c r="C93" s="7" t="s">
        <v>171</v>
      </c>
      <c r="D93" s="9">
        <v>39462.699999999997</v>
      </c>
      <c r="E93" s="9">
        <v>39462.699999999997</v>
      </c>
      <c r="F93" s="10">
        <v>100</v>
      </c>
      <c r="G93" s="4"/>
      <c r="H93" s="1" t="s">
        <v>2</v>
      </c>
    </row>
    <row r="94" spans="1:8" ht="31.5" x14ac:dyDescent="0.25">
      <c r="A94" s="14" t="s">
        <v>172</v>
      </c>
      <c r="B94" s="7" t="s">
        <v>114</v>
      </c>
      <c r="C94" s="7" t="s">
        <v>173</v>
      </c>
      <c r="D94" s="9">
        <v>373.08</v>
      </c>
      <c r="E94" s="9">
        <v>373.08</v>
      </c>
      <c r="F94" s="10">
        <v>100</v>
      </c>
      <c r="G94" s="4"/>
      <c r="H94" s="1" t="s">
        <v>2</v>
      </c>
    </row>
    <row r="95" spans="1:8" ht="31.5" x14ac:dyDescent="0.25">
      <c r="A95" s="14" t="s">
        <v>174</v>
      </c>
      <c r="B95" s="7" t="s">
        <v>101</v>
      </c>
      <c r="C95" s="7" t="s">
        <v>175</v>
      </c>
      <c r="D95" s="9">
        <v>5774.1</v>
      </c>
      <c r="E95" s="9">
        <v>5774.1</v>
      </c>
      <c r="F95" s="10">
        <v>100</v>
      </c>
      <c r="G95" s="4"/>
      <c r="H95" s="1" t="s">
        <v>2</v>
      </c>
    </row>
    <row r="96" spans="1:8" ht="47.25" x14ac:dyDescent="0.25">
      <c r="A96" s="14" t="s">
        <v>176</v>
      </c>
      <c r="B96" s="7" t="s">
        <v>106</v>
      </c>
      <c r="C96" s="7" t="s">
        <v>177</v>
      </c>
      <c r="D96" s="9">
        <v>9266</v>
      </c>
      <c r="E96" s="9">
        <v>9266</v>
      </c>
      <c r="F96" s="10">
        <v>100</v>
      </c>
      <c r="G96" s="4"/>
      <c r="H96" s="1" t="s">
        <v>2</v>
      </c>
    </row>
    <row r="97" spans="1:8" ht="31.5" x14ac:dyDescent="0.25">
      <c r="A97" s="14" t="s">
        <v>178</v>
      </c>
      <c r="B97" s="7" t="s">
        <v>114</v>
      </c>
      <c r="C97" s="7" t="s">
        <v>179</v>
      </c>
      <c r="D97" s="9">
        <v>2473.6999999999998</v>
      </c>
      <c r="E97" s="9">
        <v>2473.6999999999998</v>
      </c>
      <c r="F97" s="10">
        <v>100</v>
      </c>
      <c r="G97" s="4"/>
      <c r="H97" s="1" t="s">
        <v>2</v>
      </c>
    </row>
    <row r="98" spans="1:8" ht="31.5" x14ac:dyDescent="0.25">
      <c r="A98" s="14" t="s">
        <v>178</v>
      </c>
      <c r="B98" s="7" t="s">
        <v>106</v>
      </c>
      <c r="C98" s="7" t="s">
        <v>179</v>
      </c>
      <c r="D98" s="9">
        <v>783.3</v>
      </c>
      <c r="E98" s="9">
        <v>783.3</v>
      </c>
      <c r="F98" s="10">
        <v>100</v>
      </c>
      <c r="G98" s="4"/>
      <c r="H98" s="1" t="s">
        <v>2</v>
      </c>
    </row>
    <row r="99" spans="1:8" ht="31.5" x14ac:dyDescent="0.25">
      <c r="A99" s="14" t="s">
        <v>178</v>
      </c>
      <c r="B99" s="7" t="s">
        <v>101</v>
      </c>
      <c r="C99" s="7" t="s">
        <v>179</v>
      </c>
      <c r="D99" s="9">
        <v>3133.9</v>
      </c>
      <c r="E99" s="9">
        <v>3133.9</v>
      </c>
      <c r="F99" s="10">
        <v>100</v>
      </c>
      <c r="G99" s="4"/>
      <c r="H99" s="1" t="s">
        <v>2</v>
      </c>
    </row>
    <row r="100" spans="1:8" ht="63" x14ac:dyDescent="0.25">
      <c r="A100" s="14" t="s">
        <v>180</v>
      </c>
      <c r="B100" s="7" t="s">
        <v>101</v>
      </c>
      <c r="C100" s="7" t="s">
        <v>181</v>
      </c>
      <c r="D100" s="9">
        <v>10420.799999999999</v>
      </c>
      <c r="E100" s="9">
        <v>10420.799999999999</v>
      </c>
      <c r="F100" s="10">
        <v>100</v>
      </c>
      <c r="G100" s="4"/>
      <c r="H100" s="1" t="s">
        <v>2</v>
      </c>
    </row>
    <row r="101" spans="1:8" ht="31.5" x14ac:dyDescent="0.25">
      <c r="A101" s="14" t="s">
        <v>182</v>
      </c>
      <c r="B101" s="7" t="s">
        <v>139</v>
      </c>
      <c r="C101" s="7" t="s">
        <v>183</v>
      </c>
      <c r="D101" s="9">
        <v>2527.3000000000002</v>
      </c>
      <c r="E101" s="9">
        <v>2527.3000000000002</v>
      </c>
      <c r="F101" s="10">
        <v>100</v>
      </c>
      <c r="G101" s="4"/>
      <c r="H101" s="1" t="s">
        <v>2</v>
      </c>
    </row>
    <row r="102" spans="1:8" ht="63" x14ac:dyDescent="0.25">
      <c r="A102" s="14" t="s">
        <v>184</v>
      </c>
      <c r="B102" s="7" t="s">
        <v>48</v>
      </c>
      <c r="C102" s="7" t="s">
        <v>185</v>
      </c>
      <c r="D102" s="9">
        <v>7025.07</v>
      </c>
      <c r="E102" s="9">
        <v>7025.07</v>
      </c>
      <c r="F102" s="10">
        <v>100</v>
      </c>
      <c r="G102" s="4"/>
      <c r="H102" s="1" t="s">
        <v>2</v>
      </c>
    </row>
    <row r="103" spans="1:8" ht="94.5" x14ac:dyDescent="0.25">
      <c r="A103" s="14" t="s">
        <v>186</v>
      </c>
      <c r="B103" s="7" t="s">
        <v>106</v>
      </c>
      <c r="C103" s="7" t="s">
        <v>187</v>
      </c>
      <c r="D103" s="9">
        <v>866.4</v>
      </c>
      <c r="E103" s="9">
        <v>866.4</v>
      </c>
      <c r="F103" s="10">
        <v>100</v>
      </c>
      <c r="G103" s="4"/>
      <c r="H103" s="1" t="s">
        <v>2</v>
      </c>
    </row>
    <row r="104" spans="1:8" ht="126" x14ac:dyDescent="0.25">
      <c r="A104" s="14" t="s">
        <v>188</v>
      </c>
      <c r="B104" s="7" t="s">
        <v>38</v>
      </c>
      <c r="C104" s="7" t="s">
        <v>189</v>
      </c>
      <c r="D104" s="9">
        <v>6571.5</v>
      </c>
      <c r="E104" s="9">
        <v>1995</v>
      </c>
      <c r="F104" s="10">
        <v>30.4</v>
      </c>
      <c r="G104" s="4"/>
      <c r="H104" s="1" t="s">
        <v>2</v>
      </c>
    </row>
    <row r="105" spans="1:8" ht="31.5" x14ac:dyDescent="0.25">
      <c r="A105" s="14" t="s">
        <v>190</v>
      </c>
      <c r="B105" s="7" t="s">
        <v>48</v>
      </c>
      <c r="C105" s="7" t="s">
        <v>191</v>
      </c>
      <c r="D105" s="9">
        <v>10087.799999999999</v>
      </c>
      <c r="E105" s="9">
        <v>10037.36</v>
      </c>
      <c r="F105" s="10">
        <v>99.5</v>
      </c>
      <c r="G105" s="4"/>
      <c r="H105" s="1" t="s">
        <v>2</v>
      </c>
    </row>
    <row r="106" spans="1:8" ht="31.5" x14ac:dyDescent="0.25">
      <c r="A106" s="14" t="s">
        <v>192</v>
      </c>
      <c r="B106" s="7" t="s">
        <v>2</v>
      </c>
      <c r="C106" s="7" t="s">
        <v>193</v>
      </c>
      <c r="D106" s="9">
        <f>SUM(D107:D132)</f>
        <v>1690180.9200000004</v>
      </c>
      <c r="E106" s="9">
        <f>SUM(E107:E132)</f>
        <v>1686037.1900000004</v>
      </c>
      <c r="F106" s="10">
        <v>99.8</v>
      </c>
      <c r="G106" s="4"/>
      <c r="H106" s="1" t="s">
        <v>2</v>
      </c>
    </row>
    <row r="107" spans="1:8" ht="110.25" x14ac:dyDescent="0.25">
      <c r="A107" s="14" t="s">
        <v>194</v>
      </c>
      <c r="B107" s="7" t="s">
        <v>106</v>
      </c>
      <c r="C107" s="7" t="s">
        <v>195</v>
      </c>
      <c r="D107" s="9">
        <v>1037562.9</v>
      </c>
      <c r="E107" s="9">
        <v>1037562.9</v>
      </c>
      <c r="F107" s="10">
        <v>100</v>
      </c>
      <c r="G107" s="4"/>
      <c r="H107" s="1" t="s">
        <v>2</v>
      </c>
    </row>
    <row r="108" spans="1:8" ht="63" x14ac:dyDescent="0.25">
      <c r="A108" s="14" t="s">
        <v>196</v>
      </c>
      <c r="B108" s="7" t="s">
        <v>106</v>
      </c>
      <c r="C108" s="7" t="s">
        <v>197</v>
      </c>
      <c r="D108" s="9">
        <v>537522.80000000005</v>
      </c>
      <c r="E108" s="9">
        <v>537522.80000000005</v>
      </c>
      <c r="F108" s="10">
        <v>100</v>
      </c>
      <c r="G108" s="4"/>
      <c r="H108" s="1" t="s">
        <v>2</v>
      </c>
    </row>
    <row r="109" spans="1:8" ht="47.25" x14ac:dyDescent="0.25">
      <c r="A109" s="14" t="s">
        <v>198</v>
      </c>
      <c r="B109" s="7" t="s">
        <v>48</v>
      </c>
      <c r="C109" s="7" t="s">
        <v>199</v>
      </c>
      <c r="D109" s="9">
        <v>3052.1</v>
      </c>
      <c r="E109" s="9">
        <v>3052.1</v>
      </c>
      <c r="F109" s="10">
        <v>100</v>
      </c>
      <c r="G109" s="4"/>
      <c r="H109" s="1" t="s">
        <v>2</v>
      </c>
    </row>
    <row r="110" spans="1:8" ht="78.75" x14ac:dyDescent="0.25">
      <c r="A110" s="14" t="s">
        <v>200</v>
      </c>
      <c r="B110" s="7" t="s">
        <v>48</v>
      </c>
      <c r="C110" s="7" t="s">
        <v>201</v>
      </c>
      <c r="D110" s="9">
        <v>57.3</v>
      </c>
      <c r="E110" s="9">
        <v>57.3</v>
      </c>
      <c r="F110" s="10">
        <v>100</v>
      </c>
      <c r="G110" s="4"/>
      <c r="H110" s="1" t="s">
        <v>2</v>
      </c>
    </row>
    <row r="111" spans="1:8" ht="63" x14ac:dyDescent="0.25">
      <c r="A111" s="14" t="s">
        <v>202</v>
      </c>
      <c r="B111" s="7" t="s">
        <v>114</v>
      </c>
      <c r="C111" s="7" t="s">
        <v>203</v>
      </c>
      <c r="D111" s="9">
        <v>225</v>
      </c>
      <c r="E111" s="9">
        <v>225</v>
      </c>
      <c r="F111" s="10">
        <v>100</v>
      </c>
      <c r="G111" s="4"/>
      <c r="H111" s="1" t="s">
        <v>2</v>
      </c>
    </row>
    <row r="112" spans="1:8" ht="63" x14ac:dyDescent="0.25">
      <c r="A112" s="14" t="s">
        <v>202</v>
      </c>
      <c r="B112" s="7" t="s">
        <v>106</v>
      </c>
      <c r="C112" s="7" t="s">
        <v>203</v>
      </c>
      <c r="D112" s="9">
        <v>1884.3</v>
      </c>
      <c r="E112" s="9">
        <v>1884.3</v>
      </c>
      <c r="F112" s="10">
        <v>100</v>
      </c>
      <c r="G112" s="4"/>
      <c r="H112" s="1" t="s">
        <v>2</v>
      </c>
    </row>
    <row r="113" spans="1:8" ht="63" x14ac:dyDescent="0.25">
      <c r="A113" s="14" t="s">
        <v>202</v>
      </c>
      <c r="B113" s="7" t="s">
        <v>101</v>
      </c>
      <c r="C113" s="7" t="s">
        <v>203</v>
      </c>
      <c r="D113" s="9">
        <v>1506.9</v>
      </c>
      <c r="E113" s="9">
        <v>1506.9</v>
      </c>
      <c r="F113" s="10">
        <v>100</v>
      </c>
      <c r="G113" s="4"/>
      <c r="H113" s="1" t="s">
        <v>2</v>
      </c>
    </row>
    <row r="114" spans="1:8" ht="47.25" x14ac:dyDescent="0.25">
      <c r="A114" s="14" t="s">
        <v>204</v>
      </c>
      <c r="B114" s="7" t="s">
        <v>65</v>
      </c>
      <c r="C114" s="7" t="s">
        <v>205</v>
      </c>
      <c r="D114" s="9">
        <v>3397</v>
      </c>
      <c r="E114" s="9">
        <v>3397</v>
      </c>
      <c r="F114" s="10">
        <v>100</v>
      </c>
      <c r="G114" s="4"/>
      <c r="H114" s="1" t="s">
        <v>2</v>
      </c>
    </row>
    <row r="115" spans="1:8" ht="94.5" x14ac:dyDescent="0.25">
      <c r="A115" s="14" t="s">
        <v>206</v>
      </c>
      <c r="B115" s="7" t="s">
        <v>65</v>
      </c>
      <c r="C115" s="7" t="s">
        <v>207</v>
      </c>
      <c r="D115" s="9">
        <v>27.5</v>
      </c>
      <c r="E115" s="9">
        <v>27.5</v>
      </c>
      <c r="F115" s="10">
        <v>100</v>
      </c>
      <c r="G115" s="4"/>
      <c r="H115" s="1" t="s">
        <v>2</v>
      </c>
    </row>
    <row r="116" spans="1:8" ht="63" x14ac:dyDescent="0.25">
      <c r="A116" s="14" t="s">
        <v>208</v>
      </c>
      <c r="B116" s="7" t="s">
        <v>48</v>
      </c>
      <c r="C116" s="7" t="s">
        <v>209</v>
      </c>
      <c r="D116" s="9">
        <v>0.8</v>
      </c>
      <c r="E116" s="9">
        <v>0.8</v>
      </c>
      <c r="F116" s="10">
        <v>100</v>
      </c>
      <c r="G116" s="4"/>
      <c r="H116" s="1" t="s">
        <v>2</v>
      </c>
    </row>
    <row r="117" spans="1:8" ht="63" x14ac:dyDescent="0.25">
      <c r="A117" s="14" t="s">
        <v>210</v>
      </c>
      <c r="B117" s="7" t="s">
        <v>65</v>
      </c>
      <c r="C117" s="7" t="s">
        <v>211</v>
      </c>
      <c r="D117" s="9">
        <v>203.2</v>
      </c>
      <c r="E117" s="9">
        <v>203.2</v>
      </c>
      <c r="F117" s="10">
        <v>100</v>
      </c>
      <c r="G117" s="4"/>
      <c r="H117" s="1" t="s">
        <v>2</v>
      </c>
    </row>
    <row r="118" spans="1:8" ht="47.25" x14ac:dyDescent="0.25">
      <c r="A118" s="14" t="s">
        <v>212</v>
      </c>
      <c r="B118" s="7" t="s">
        <v>106</v>
      </c>
      <c r="C118" s="7" t="s">
        <v>213</v>
      </c>
      <c r="D118" s="9">
        <v>10792.3</v>
      </c>
      <c r="E118" s="9">
        <v>10792.3</v>
      </c>
      <c r="F118" s="10">
        <v>100</v>
      </c>
      <c r="G118" s="4"/>
      <c r="H118" s="1" t="s">
        <v>2</v>
      </c>
    </row>
    <row r="119" spans="1:8" ht="47.25" x14ac:dyDescent="0.25">
      <c r="A119" s="14" t="s">
        <v>214</v>
      </c>
      <c r="B119" s="7" t="s">
        <v>65</v>
      </c>
      <c r="C119" s="7" t="s">
        <v>215</v>
      </c>
      <c r="D119" s="9">
        <v>2197.1999999999998</v>
      </c>
      <c r="E119" s="9">
        <v>2197.1999999999998</v>
      </c>
      <c r="F119" s="10">
        <v>100</v>
      </c>
      <c r="G119" s="4"/>
      <c r="H119" s="1" t="s">
        <v>2</v>
      </c>
    </row>
    <row r="120" spans="1:8" ht="63" x14ac:dyDescent="0.25">
      <c r="A120" s="14" t="s">
        <v>216</v>
      </c>
      <c r="B120" s="7" t="s">
        <v>139</v>
      </c>
      <c r="C120" s="7" t="s">
        <v>217</v>
      </c>
      <c r="D120" s="9">
        <v>192.2</v>
      </c>
      <c r="E120" s="9">
        <v>192.2</v>
      </c>
      <c r="F120" s="10">
        <v>100</v>
      </c>
      <c r="G120" s="4"/>
      <c r="H120" s="1" t="s">
        <v>2</v>
      </c>
    </row>
    <row r="121" spans="1:8" ht="141.75" x14ac:dyDescent="0.25">
      <c r="A121" s="14" t="s">
        <v>218</v>
      </c>
      <c r="B121" s="7" t="s">
        <v>106</v>
      </c>
      <c r="C121" s="7" t="s">
        <v>219</v>
      </c>
      <c r="D121" s="9">
        <v>2125</v>
      </c>
      <c r="E121" s="9">
        <v>1715.21</v>
      </c>
      <c r="F121" s="10">
        <v>80.7</v>
      </c>
      <c r="G121" s="4"/>
      <c r="H121" s="1" t="s">
        <v>2</v>
      </c>
    </row>
    <row r="122" spans="1:8" ht="47.25" x14ac:dyDescent="0.25">
      <c r="A122" s="14" t="s">
        <v>220</v>
      </c>
      <c r="B122" s="7" t="s">
        <v>65</v>
      </c>
      <c r="C122" s="7" t="s">
        <v>221</v>
      </c>
      <c r="D122" s="9">
        <v>919.1</v>
      </c>
      <c r="E122" s="9">
        <v>919.1</v>
      </c>
      <c r="F122" s="10">
        <v>100</v>
      </c>
      <c r="G122" s="4"/>
      <c r="H122" s="1" t="s">
        <v>2</v>
      </c>
    </row>
    <row r="123" spans="1:8" ht="47.25" x14ac:dyDescent="0.25">
      <c r="A123" s="14" t="s">
        <v>220</v>
      </c>
      <c r="B123" s="7" t="s">
        <v>139</v>
      </c>
      <c r="C123" s="7" t="s">
        <v>221</v>
      </c>
      <c r="D123" s="9">
        <v>919.1</v>
      </c>
      <c r="E123" s="9">
        <v>919.1</v>
      </c>
      <c r="F123" s="10">
        <v>100</v>
      </c>
      <c r="G123" s="4"/>
      <c r="H123" s="1" t="s">
        <v>2</v>
      </c>
    </row>
    <row r="124" spans="1:8" ht="141.75" x14ac:dyDescent="0.25">
      <c r="A124" s="14" t="s">
        <v>222</v>
      </c>
      <c r="B124" s="7" t="s">
        <v>106</v>
      </c>
      <c r="C124" s="7" t="s">
        <v>223</v>
      </c>
      <c r="D124" s="9">
        <v>519.1</v>
      </c>
      <c r="E124" s="9">
        <v>519.1</v>
      </c>
      <c r="F124" s="10">
        <v>100</v>
      </c>
      <c r="G124" s="4"/>
      <c r="H124" s="1" t="s">
        <v>2</v>
      </c>
    </row>
    <row r="125" spans="1:8" ht="78.75" x14ac:dyDescent="0.25">
      <c r="A125" s="14" t="s">
        <v>224</v>
      </c>
      <c r="B125" s="7" t="s">
        <v>48</v>
      </c>
      <c r="C125" s="7" t="s">
        <v>225</v>
      </c>
      <c r="D125" s="9">
        <v>13960.71</v>
      </c>
      <c r="E125" s="9">
        <v>13853.21</v>
      </c>
      <c r="F125" s="10">
        <v>99.2</v>
      </c>
      <c r="G125" s="4"/>
      <c r="H125" s="1" t="s">
        <v>2</v>
      </c>
    </row>
    <row r="126" spans="1:8" ht="110.25" x14ac:dyDescent="0.25">
      <c r="A126" s="14" t="s">
        <v>226</v>
      </c>
      <c r="B126" s="7" t="s">
        <v>106</v>
      </c>
      <c r="C126" s="7" t="s">
        <v>227</v>
      </c>
      <c r="D126" s="9">
        <v>5021.3</v>
      </c>
      <c r="E126" s="9">
        <v>5021.3</v>
      </c>
      <c r="F126" s="10">
        <v>100</v>
      </c>
      <c r="G126" s="4"/>
      <c r="H126" s="1" t="s">
        <v>2</v>
      </c>
    </row>
    <row r="127" spans="1:8" ht="31.5" x14ac:dyDescent="0.25">
      <c r="A127" s="14" t="s">
        <v>228</v>
      </c>
      <c r="B127" s="7" t="s">
        <v>65</v>
      </c>
      <c r="C127" s="7" t="s">
        <v>229</v>
      </c>
      <c r="D127" s="9">
        <v>995.8</v>
      </c>
      <c r="E127" s="9">
        <v>995.8</v>
      </c>
      <c r="F127" s="10">
        <v>100</v>
      </c>
      <c r="G127" s="4"/>
      <c r="H127" s="1" t="s">
        <v>2</v>
      </c>
    </row>
    <row r="128" spans="1:8" ht="141.75" x14ac:dyDescent="0.25">
      <c r="A128" s="14" t="s">
        <v>230</v>
      </c>
      <c r="B128" s="7" t="s">
        <v>106</v>
      </c>
      <c r="C128" s="7" t="s">
        <v>231</v>
      </c>
      <c r="D128" s="9">
        <v>5989.5</v>
      </c>
      <c r="E128" s="9">
        <v>4979.47</v>
      </c>
      <c r="F128" s="10">
        <v>83.1</v>
      </c>
      <c r="G128" s="4"/>
      <c r="H128" s="1" t="s">
        <v>2</v>
      </c>
    </row>
    <row r="129" spans="1:8" ht="110.25" x14ac:dyDescent="0.25">
      <c r="A129" s="14" t="s">
        <v>232</v>
      </c>
      <c r="B129" s="7" t="s">
        <v>106</v>
      </c>
      <c r="C129" s="7" t="s">
        <v>233</v>
      </c>
      <c r="D129" s="9">
        <v>57477.9</v>
      </c>
      <c r="E129" s="9">
        <v>54888.05</v>
      </c>
      <c r="F129" s="10">
        <v>95.5</v>
      </c>
      <c r="G129" s="4"/>
      <c r="H129" s="1" t="s">
        <v>2</v>
      </c>
    </row>
    <row r="130" spans="1:8" ht="63" x14ac:dyDescent="0.25">
      <c r="A130" s="14" t="s">
        <v>234</v>
      </c>
      <c r="B130" s="7" t="s">
        <v>48</v>
      </c>
      <c r="C130" s="7" t="s">
        <v>235</v>
      </c>
      <c r="D130" s="9">
        <v>3386.21</v>
      </c>
      <c r="E130" s="9">
        <v>3386.21</v>
      </c>
      <c r="F130" s="10">
        <v>100</v>
      </c>
      <c r="G130" s="4"/>
      <c r="H130" s="1" t="s">
        <v>2</v>
      </c>
    </row>
    <row r="131" spans="1:8" ht="63" x14ac:dyDescent="0.25">
      <c r="A131" s="14" t="s">
        <v>236</v>
      </c>
      <c r="B131" s="7" t="s">
        <v>65</v>
      </c>
      <c r="C131" s="7" t="s">
        <v>237</v>
      </c>
      <c r="D131" s="9">
        <v>6.5</v>
      </c>
      <c r="E131" s="9">
        <v>6.5</v>
      </c>
      <c r="F131" s="10">
        <v>100</v>
      </c>
      <c r="G131" s="4"/>
      <c r="H131" s="1" t="s">
        <v>2</v>
      </c>
    </row>
    <row r="132" spans="1:8" ht="173.25" x14ac:dyDescent="0.25">
      <c r="A132" s="14" t="s">
        <v>238</v>
      </c>
      <c r="B132" s="7" t="s">
        <v>106</v>
      </c>
      <c r="C132" s="7" t="s">
        <v>239</v>
      </c>
      <c r="D132" s="9">
        <v>239.2</v>
      </c>
      <c r="E132" s="9">
        <v>212.64</v>
      </c>
      <c r="F132" s="10">
        <v>88.9</v>
      </c>
      <c r="G132" s="4"/>
      <c r="H132" s="1" t="s">
        <v>2</v>
      </c>
    </row>
    <row r="133" spans="1:8" ht="31.5" x14ac:dyDescent="0.25">
      <c r="A133" s="14" t="s">
        <v>240</v>
      </c>
      <c r="B133" s="7" t="s">
        <v>2</v>
      </c>
      <c r="C133" s="7" t="s">
        <v>241</v>
      </c>
      <c r="D133" s="9">
        <f>SUM(D134:D148)</f>
        <v>670870.61</v>
      </c>
      <c r="E133" s="9">
        <f>SUM(E134:E148)</f>
        <v>669916.38</v>
      </c>
      <c r="F133" s="10">
        <f>E133/D133*100</f>
        <v>99.857762437975936</v>
      </c>
      <c r="G133" s="4"/>
      <c r="H133" s="1" t="s">
        <v>2</v>
      </c>
    </row>
    <row r="134" spans="1:8" ht="141.75" x14ac:dyDescent="0.25">
      <c r="A134" s="14" t="s">
        <v>242</v>
      </c>
      <c r="B134" s="7" t="s">
        <v>106</v>
      </c>
      <c r="C134" s="7" t="s">
        <v>243</v>
      </c>
      <c r="D134" s="9">
        <v>2045</v>
      </c>
      <c r="E134" s="9">
        <v>2045</v>
      </c>
      <c r="F134" s="10">
        <v>100</v>
      </c>
      <c r="G134" s="4"/>
      <c r="H134" s="1" t="s">
        <v>2</v>
      </c>
    </row>
    <row r="135" spans="1:8" ht="110.25" x14ac:dyDescent="0.25">
      <c r="A135" s="14" t="s">
        <v>244</v>
      </c>
      <c r="B135" s="7" t="s">
        <v>106</v>
      </c>
      <c r="C135" s="7" t="s">
        <v>245</v>
      </c>
      <c r="D135" s="9">
        <v>64100.6</v>
      </c>
      <c r="E135" s="9">
        <v>64100.6</v>
      </c>
      <c r="F135" s="10">
        <v>100</v>
      </c>
      <c r="G135" s="4"/>
      <c r="H135" s="1" t="s">
        <v>2</v>
      </c>
    </row>
    <row r="136" spans="1:8" ht="78.75" x14ac:dyDescent="0.25">
      <c r="A136" s="14" t="s">
        <v>246</v>
      </c>
      <c r="B136" s="7" t="s">
        <v>48</v>
      </c>
      <c r="C136" s="7" t="s">
        <v>247</v>
      </c>
      <c r="D136" s="9">
        <v>179</v>
      </c>
      <c r="E136" s="9">
        <v>179</v>
      </c>
      <c r="F136" s="10">
        <v>100</v>
      </c>
      <c r="G136" s="4"/>
      <c r="H136" s="1" t="s">
        <v>2</v>
      </c>
    </row>
    <row r="137" spans="1:8" ht="31.5" x14ac:dyDescent="0.25">
      <c r="A137" s="14" t="s">
        <v>248</v>
      </c>
      <c r="B137" s="7" t="s">
        <v>114</v>
      </c>
      <c r="C137" s="7" t="s">
        <v>249</v>
      </c>
      <c r="D137" s="9">
        <v>596.25</v>
      </c>
      <c r="E137" s="9">
        <v>596.25</v>
      </c>
      <c r="F137" s="10">
        <v>100</v>
      </c>
      <c r="G137" s="4"/>
      <c r="H137" s="1" t="s">
        <v>2</v>
      </c>
    </row>
    <row r="138" spans="1:8" ht="31.5" x14ac:dyDescent="0.25">
      <c r="A138" s="14" t="s">
        <v>248</v>
      </c>
      <c r="B138" s="7" t="s">
        <v>106</v>
      </c>
      <c r="C138" s="7" t="s">
        <v>249</v>
      </c>
      <c r="D138" s="9">
        <v>1262.3499999999999</v>
      </c>
      <c r="E138" s="9">
        <v>1262.3499999999999</v>
      </c>
      <c r="F138" s="10">
        <v>100</v>
      </c>
      <c r="G138" s="4"/>
      <c r="H138" s="1" t="s">
        <v>2</v>
      </c>
    </row>
    <row r="139" spans="1:8" ht="31.5" x14ac:dyDescent="0.25">
      <c r="A139" s="14" t="s">
        <v>248</v>
      </c>
      <c r="B139" s="7" t="s">
        <v>101</v>
      </c>
      <c r="C139" s="7" t="s">
        <v>249</v>
      </c>
      <c r="D139" s="9">
        <v>697.3</v>
      </c>
      <c r="E139" s="9">
        <v>697.3</v>
      </c>
      <c r="F139" s="10">
        <v>100</v>
      </c>
      <c r="G139" s="4"/>
      <c r="H139" s="1" t="s">
        <v>2</v>
      </c>
    </row>
    <row r="140" spans="1:8" ht="78.75" x14ac:dyDescent="0.25">
      <c r="A140" s="14" t="s">
        <v>250</v>
      </c>
      <c r="B140" s="7" t="s">
        <v>106</v>
      </c>
      <c r="C140" s="7" t="s">
        <v>251</v>
      </c>
      <c r="D140" s="9">
        <v>3304.8</v>
      </c>
      <c r="E140" s="9">
        <v>3304.8</v>
      </c>
      <c r="F140" s="10">
        <v>100</v>
      </c>
      <c r="G140" s="4"/>
      <c r="H140" s="1" t="s">
        <v>2</v>
      </c>
    </row>
    <row r="141" spans="1:8" ht="126" x14ac:dyDescent="0.25">
      <c r="A141" s="14" t="s">
        <v>252</v>
      </c>
      <c r="B141" s="7" t="s">
        <v>106</v>
      </c>
      <c r="C141" s="7" t="s">
        <v>253</v>
      </c>
      <c r="D141" s="9">
        <v>4133</v>
      </c>
      <c r="E141" s="9">
        <v>4133</v>
      </c>
      <c r="F141" s="10">
        <v>100</v>
      </c>
      <c r="G141" s="4"/>
      <c r="H141" s="1" t="s">
        <v>2</v>
      </c>
    </row>
    <row r="142" spans="1:8" ht="189" x14ac:dyDescent="0.25">
      <c r="A142" s="14" t="s">
        <v>254</v>
      </c>
      <c r="B142" s="7" t="s">
        <v>65</v>
      </c>
      <c r="C142" s="7" t="s">
        <v>255</v>
      </c>
      <c r="D142" s="9">
        <v>252</v>
      </c>
      <c r="E142" s="9">
        <v>252</v>
      </c>
      <c r="F142" s="10">
        <v>100</v>
      </c>
      <c r="G142" s="4"/>
      <c r="H142" s="1" t="s">
        <v>2</v>
      </c>
    </row>
    <row r="143" spans="1:8" ht="47.25" x14ac:dyDescent="0.25">
      <c r="A143" s="14" t="s">
        <v>256</v>
      </c>
      <c r="B143" s="7" t="s">
        <v>106</v>
      </c>
      <c r="C143" s="7" t="s">
        <v>257</v>
      </c>
      <c r="D143" s="9">
        <v>1917.1</v>
      </c>
      <c r="E143" s="9">
        <v>1917.1</v>
      </c>
      <c r="F143" s="10">
        <v>100</v>
      </c>
      <c r="G143" s="4"/>
      <c r="H143" s="1" t="s">
        <v>2</v>
      </c>
    </row>
    <row r="144" spans="1:8" ht="220.5" x14ac:dyDescent="0.25">
      <c r="A144" s="14" t="s">
        <v>258</v>
      </c>
      <c r="B144" s="7" t="s">
        <v>106</v>
      </c>
      <c r="C144" s="7" t="s">
        <v>259</v>
      </c>
      <c r="D144" s="9">
        <f>213.82+0.01</f>
        <v>213.82999999999998</v>
      </c>
      <c r="E144" s="9">
        <f>213.82+0.01</f>
        <v>213.82999999999998</v>
      </c>
      <c r="F144" s="10">
        <v>100</v>
      </c>
      <c r="G144" s="4"/>
      <c r="H144" s="1" t="s">
        <v>2</v>
      </c>
    </row>
    <row r="145" spans="1:8" ht="31.5" x14ac:dyDescent="0.25">
      <c r="A145" s="14" t="s">
        <v>260</v>
      </c>
      <c r="B145" s="7" t="s">
        <v>65</v>
      </c>
      <c r="C145" s="7" t="s">
        <v>261</v>
      </c>
      <c r="D145" s="9">
        <v>3041</v>
      </c>
      <c r="E145" s="9">
        <v>3041</v>
      </c>
      <c r="F145" s="10">
        <v>100</v>
      </c>
      <c r="G145" s="4"/>
      <c r="H145" s="1" t="s">
        <v>2</v>
      </c>
    </row>
    <row r="146" spans="1:8" ht="31.5" x14ac:dyDescent="0.25">
      <c r="A146" s="14" t="s">
        <v>262</v>
      </c>
      <c r="B146" s="7" t="s">
        <v>48</v>
      </c>
      <c r="C146" s="7" t="s">
        <v>263</v>
      </c>
      <c r="D146" s="9">
        <v>43351.78</v>
      </c>
      <c r="E146" s="9">
        <f>42397.54+0.01</f>
        <v>42397.55</v>
      </c>
      <c r="F146" s="10">
        <v>97.8</v>
      </c>
      <c r="G146" s="4"/>
      <c r="H146" s="1" t="s">
        <v>2</v>
      </c>
    </row>
    <row r="147" spans="1:8" ht="78.75" x14ac:dyDescent="0.25">
      <c r="A147" s="14" t="s">
        <v>264</v>
      </c>
      <c r="B147" s="7" t="s">
        <v>106</v>
      </c>
      <c r="C147" s="7" t="s">
        <v>265</v>
      </c>
      <c r="D147" s="9">
        <v>268583.09999999998</v>
      </c>
      <c r="E147" s="9">
        <v>268583.09999999998</v>
      </c>
      <c r="F147" s="10">
        <v>100</v>
      </c>
      <c r="G147" s="4"/>
      <c r="H147" s="1" t="s">
        <v>2</v>
      </c>
    </row>
    <row r="148" spans="1:8" ht="78.75" x14ac:dyDescent="0.25">
      <c r="A148" s="14" t="s">
        <v>266</v>
      </c>
      <c r="B148" s="7" t="s">
        <v>106</v>
      </c>
      <c r="C148" s="7" t="s">
        <v>267</v>
      </c>
      <c r="D148" s="9">
        <v>277193.5</v>
      </c>
      <c r="E148" s="9">
        <v>277193.5</v>
      </c>
      <c r="F148" s="10">
        <v>100</v>
      </c>
      <c r="G148" s="4"/>
      <c r="H148" s="1" t="s">
        <v>2</v>
      </c>
    </row>
    <row r="149" spans="1:8" ht="31.5" x14ac:dyDescent="0.25">
      <c r="A149" s="14" t="s">
        <v>268</v>
      </c>
      <c r="B149" s="7" t="s">
        <v>2</v>
      </c>
      <c r="C149" s="7" t="s">
        <v>269</v>
      </c>
      <c r="D149" s="9">
        <v>82.74</v>
      </c>
      <c r="E149" s="9">
        <v>82.74</v>
      </c>
      <c r="F149" s="10">
        <v>100</v>
      </c>
      <c r="G149" s="4"/>
      <c r="H149" s="1" t="s">
        <v>2</v>
      </c>
    </row>
    <row r="150" spans="1:8" ht="47.25" x14ac:dyDescent="0.25">
      <c r="A150" s="14" t="s">
        <v>270</v>
      </c>
      <c r="B150" s="7" t="s">
        <v>2</v>
      </c>
      <c r="C150" s="7" t="s">
        <v>271</v>
      </c>
      <c r="D150" s="9">
        <v>715.89</v>
      </c>
      <c r="E150" s="9">
        <v>752.26</v>
      </c>
      <c r="F150" s="10">
        <v>105.1</v>
      </c>
      <c r="G150" s="4"/>
      <c r="H150" s="1" t="s">
        <v>2</v>
      </c>
    </row>
    <row r="151" spans="1:8" ht="31.5" x14ac:dyDescent="0.25">
      <c r="A151" s="14" t="s">
        <v>272</v>
      </c>
      <c r="B151" s="7" t="s">
        <v>2</v>
      </c>
      <c r="C151" s="7" t="s">
        <v>273</v>
      </c>
      <c r="D151" s="9">
        <v>-20298.16</v>
      </c>
      <c r="E151" s="9">
        <v>-20235.14</v>
      </c>
      <c r="F151" s="10">
        <v>99.7</v>
      </c>
      <c r="G151" s="4"/>
      <c r="H151" s="1" t="s">
        <v>2</v>
      </c>
    </row>
    <row r="152" spans="1:8" x14ac:dyDescent="0.25">
      <c r="A152" s="14" t="s">
        <v>274</v>
      </c>
      <c r="B152" s="7" t="s">
        <v>2</v>
      </c>
      <c r="C152" s="7" t="s">
        <v>2</v>
      </c>
      <c r="D152" s="9">
        <f>D10+D49</f>
        <v>7651290.5800000001</v>
      </c>
      <c r="E152" s="9">
        <f>E10+E49</f>
        <v>7653483.6000000006</v>
      </c>
      <c r="F152" s="10">
        <v>100</v>
      </c>
      <c r="G152" s="4"/>
      <c r="H152" s="1" t="s">
        <v>2</v>
      </c>
    </row>
    <row r="153" spans="1:8" ht="408.75" customHeight="1" x14ac:dyDescent="0.25"/>
    <row r="154" spans="1:8" ht="228.75" customHeight="1" x14ac:dyDescent="0.25"/>
    <row r="155" spans="1:8" ht="358.5" customHeight="1" x14ac:dyDescent="0.25"/>
    <row r="156" spans="1:8" x14ac:dyDescent="0.25">
      <c r="A156" s="2" t="s">
        <v>294</v>
      </c>
    </row>
    <row r="157" spans="1:8" x14ac:dyDescent="0.25">
      <c r="A157" s="2" t="s">
        <v>295</v>
      </c>
    </row>
    <row r="158" spans="1:8" x14ac:dyDescent="0.25">
      <c r="A158" s="2" t="s">
        <v>298</v>
      </c>
    </row>
  </sheetData>
  <mergeCells count="5">
    <mergeCell ref="A5:F5"/>
    <mergeCell ref="A7:A8"/>
    <mergeCell ref="B7:B8"/>
    <mergeCell ref="C7:C8"/>
    <mergeCell ref="D8:E8"/>
  </mergeCells>
  <pageMargins left="0.59055118110236215" right="0.31496062992125989" top="0.59055118110236215" bottom="0.55118110236220463" header="0.31496062992125989" footer="0.31496062992125989"/>
  <pageSetup paperSize="9" scale="66" firstPageNumber="4" fitToWidth="0" fitToHeight="0" orientation="portrait" useFirstPageNumber="1" r:id="rId1"/>
  <headerFooter>
    <oddFooter>&amp;R&amp;"Times New Roman"&amp;12&amp;P</oddFooter>
  </headerFooter>
  <rowBreaks count="1" manualBreakCount="1">
    <brk id="3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musohranov</cp:lastModifiedBy>
  <cp:lastPrinted>2026-03-02T05:11:59Z</cp:lastPrinted>
  <dcterms:created xsi:type="dcterms:W3CDTF">2007-01-31T11:49:34Z</dcterms:created>
  <dcterms:modified xsi:type="dcterms:W3CDTF">2026-04-30T08:20:52Z</dcterms:modified>
</cp:coreProperties>
</file>